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0320" windowHeight="7365" tabRatio="78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Bhagalpur!$A$5:$W$7</definedName>
    <definedName name="_xlnm._FilterDatabase" localSheetId="10" hidden="1">Darbhanga!$A$5:$V$29</definedName>
    <definedName name="_xlnm._FilterDatabase" localSheetId="5" hidden="1">Munger!$A$5:$W$7</definedName>
    <definedName name="_xlnm._FilterDatabase" localSheetId="1" hidden="1">'Patna (East)'!$A$5:$W$26</definedName>
    <definedName name="_xlnm._FilterDatabase" localSheetId="2" hidden="1">'Patna (West)'!$A$5:$W$14</definedName>
    <definedName name="_xlnm._FilterDatabase" localSheetId="11" hidden="1">Saran!$A$5:$X$25</definedName>
    <definedName name="_xlnm._FilterDatabase" localSheetId="8" hidden="1">'Tirhut (East)'!$A$5:$V$20</definedName>
    <definedName name="_xlnm._FilterDatabase" localSheetId="9" hidden="1">'Tirhut (West)'!$A$5:$V$21</definedName>
    <definedName name="_xlnm.Print_Area" localSheetId="4">Bhagalpur!$A$1:$W$19</definedName>
    <definedName name="_xlnm.Print_Area" localSheetId="3">Magadh!$A$1:$W$17</definedName>
    <definedName name="_xlnm.Print_Area" localSheetId="11">Saran!$A$1:$V$25</definedName>
    <definedName name="_xlnm.Print_Area" localSheetId="0">Summary!$A$1:$W$18</definedName>
    <definedName name="_xlnm.Print_Area" localSheetId="8">'Tirhut (East)'!$A$1:$V$20</definedName>
    <definedName name="_xlnm.Print_Area" localSheetId="9">'Tirhut (West)'!$A$1:$V$22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Purnea!$4:$6</definedName>
    <definedName name="_xlnm.Print_Titles" localSheetId="11">Saran!$5:$7</definedName>
    <definedName name="_xlnm.Print_Titles" localSheetId="0">Summary!$4:$6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G10" i="10"/>
  <c r="D10"/>
  <c r="U10"/>
  <c r="U12"/>
  <c r="E19" i="11"/>
  <c r="I9" i="10"/>
  <c r="H9"/>
  <c r="G9"/>
  <c r="J18"/>
  <c r="K15"/>
  <c r="F15"/>
  <c r="I15" s="1"/>
  <c r="L20" i="13"/>
  <c r="H20"/>
  <c r="E20"/>
  <c r="E15" i="10"/>
  <c r="H15" s="1"/>
  <c r="D15"/>
  <c r="G15" s="1"/>
  <c r="M20" i="13"/>
  <c r="L15" i="10" s="1"/>
  <c r="N20" i="13"/>
  <c r="M15" i="10" s="1"/>
  <c r="O20" i="13"/>
  <c r="N15" i="10" s="1"/>
  <c r="P20" i="13"/>
  <c r="O15" i="10" s="1"/>
  <c r="Q20" i="13"/>
  <c r="P15" i="10" s="1"/>
  <c r="R20" i="13"/>
  <c r="Q15" i="10" s="1"/>
  <c r="S20" i="13"/>
  <c r="R15" i="10" s="1"/>
  <c r="T20" i="13"/>
  <c r="U15" i="10" s="1"/>
  <c r="U20" i="13"/>
  <c r="V15" i="10" s="1"/>
  <c r="F14"/>
  <c r="I14" s="1"/>
  <c r="E14"/>
  <c r="H14" s="1"/>
  <c r="D14"/>
  <c r="G14" s="1"/>
  <c r="M19" i="15"/>
  <c r="L14" i="10" s="1"/>
  <c r="N19" i="15"/>
  <c r="M14" i="10" s="1"/>
  <c r="O19" i="15"/>
  <c r="N14" i="10" s="1"/>
  <c r="P19" i="15"/>
  <c r="O14" i="10" s="1"/>
  <c r="Q19" i="15"/>
  <c r="P14" i="10" s="1"/>
  <c r="R19" i="15"/>
  <c r="Q14" i="10" s="1"/>
  <c r="S19" i="15"/>
  <c r="R14" i="10" s="1"/>
  <c r="T19" i="15"/>
  <c r="U14" i="10" s="1"/>
  <c r="U19" i="15"/>
  <c r="V14" i="10" s="1"/>
  <c r="L19" i="15"/>
  <c r="K14" i="10" s="1"/>
  <c r="H19" i="15"/>
  <c r="E19"/>
  <c r="I19"/>
  <c r="S14" i="10" s="1"/>
  <c r="U3" i="15"/>
  <c r="A2"/>
  <c r="Y13" i="10"/>
  <c r="S7"/>
  <c r="F7"/>
  <c r="I7" s="1"/>
  <c r="E7"/>
  <c r="D7"/>
  <c r="F8"/>
  <c r="I8" s="1"/>
  <c r="E8"/>
  <c r="H8" s="1"/>
  <c r="D8"/>
  <c r="G8" s="1"/>
  <c r="E26" i="14"/>
  <c r="V14" i="4"/>
  <c r="V8" i="10" s="1"/>
  <c r="H14" i="4"/>
  <c r="E14"/>
  <c r="V26" i="14"/>
  <c r="V7" i="10" s="1"/>
  <c r="U26" i="14"/>
  <c r="U7" i="10" s="1"/>
  <c r="T26" i="14"/>
  <c r="R7" i="10" s="1"/>
  <c r="S26" i="14"/>
  <c r="Q7" i="10" s="1"/>
  <c r="R26" i="14"/>
  <c r="P7" i="10" s="1"/>
  <c r="Q26" i="14"/>
  <c r="O7" i="10" s="1"/>
  <c r="P26" i="14"/>
  <c r="N7" i="10" s="1"/>
  <c r="O26" i="14"/>
  <c r="M7" i="10" s="1"/>
  <c r="N26" i="14"/>
  <c r="L7" i="10" s="1"/>
  <c r="M26" i="14"/>
  <c r="K7" i="10" s="1"/>
  <c r="J26" i="14"/>
  <c r="I26"/>
  <c r="H26"/>
  <c r="V3"/>
  <c r="S28" i="8"/>
  <c r="T28"/>
  <c r="W12" i="12"/>
  <c r="V12" i="10" s="1"/>
  <c r="A2" i="8"/>
  <c r="A2" i="13"/>
  <c r="A2" i="12"/>
  <c r="A2" i="6"/>
  <c r="A2" i="11"/>
  <c r="A2" i="7"/>
  <c r="D17" i="10"/>
  <c r="H25" i="9"/>
  <c r="I17" i="10" s="1"/>
  <c r="E25" i="9"/>
  <c r="E17" i="10" s="1"/>
  <c r="H17" s="1"/>
  <c r="D16"/>
  <c r="L28" i="8"/>
  <c r="K16" i="10" s="1"/>
  <c r="E28" i="8"/>
  <c r="E16" i="10" s="1"/>
  <c r="H16" s="1"/>
  <c r="I20" i="13"/>
  <c r="S15" i="10" s="1"/>
  <c r="U3" i="13"/>
  <c r="V13" i="10"/>
  <c r="U13"/>
  <c r="S13"/>
  <c r="L13"/>
  <c r="M13"/>
  <c r="N13"/>
  <c r="O13"/>
  <c r="P13"/>
  <c r="Q13"/>
  <c r="R13"/>
  <c r="K13"/>
  <c r="F13"/>
  <c r="I13" s="1"/>
  <c r="E13"/>
  <c r="D13"/>
  <c r="W10" i="5"/>
  <c r="V10"/>
  <c r="U10"/>
  <c r="T10"/>
  <c r="S10"/>
  <c r="R10"/>
  <c r="Q10"/>
  <c r="P10"/>
  <c r="O10"/>
  <c r="N10"/>
  <c r="K10"/>
  <c r="J10"/>
  <c r="I10"/>
  <c r="H10"/>
  <c r="E10"/>
  <c r="D12" i="10"/>
  <c r="V12" i="12"/>
  <c r="U12"/>
  <c r="R12" i="10" s="1"/>
  <c r="T12" i="12"/>
  <c r="Q12" i="10" s="1"/>
  <c r="S12" i="12"/>
  <c r="P12" i="10" s="1"/>
  <c r="R12" i="12"/>
  <c r="O12" i="10" s="1"/>
  <c r="Q12" i="12"/>
  <c r="N12" i="10" s="1"/>
  <c r="P12" i="12"/>
  <c r="M12" i="10" s="1"/>
  <c r="O12" i="12"/>
  <c r="L12" i="10" s="1"/>
  <c r="N12" i="12"/>
  <c r="K12" i="10" s="1"/>
  <c r="K12" i="12"/>
  <c r="S12" i="10" s="1"/>
  <c r="J12" i="12"/>
  <c r="I12"/>
  <c r="H12"/>
  <c r="F12" i="10" s="1"/>
  <c r="I12" s="1"/>
  <c r="E12" i="12"/>
  <c r="E12" i="10" s="1"/>
  <c r="H12" s="1"/>
  <c r="W3" i="12"/>
  <c r="D11" i="10"/>
  <c r="E13" i="6"/>
  <c r="E11" i="10" s="1"/>
  <c r="M19" i="11"/>
  <c r="K10" i="10" s="1"/>
  <c r="S10"/>
  <c r="F10"/>
  <c r="I10" s="1"/>
  <c r="E10"/>
  <c r="V19" i="11"/>
  <c r="V10" i="10" s="1"/>
  <c r="U19" i="11"/>
  <c r="T19"/>
  <c r="R10" i="10" s="1"/>
  <c r="S19" i="11"/>
  <c r="Q10" i="10" s="1"/>
  <c r="R19" i="11"/>
  <c r="P10" i="10" s="1"/>
  <c r="Q19" i="11"/>
  <c r="O10" i="10" s="1"/>
  <c r="P19" i="11"/>
  <c r="N10" i="10" s="1"/>
  <c r="O19" i="11"/>
  <c r="M10" i="10" s="1"/>
  <c r="N19" i="11"/>
  <c r="L10" i="10" s="1"/>
  <c r="J19" i="11"/>
  <c r="H19"/>
  <c r="V3"/>
  <c r="T15" i="10" l="1"/>
  <c r="Y15" s="1"/>
  <c r="T14"/>
  <c r="E18"/>
  <c r="D18"/>
  <c r="T7"/>
  <c r="T12"/>
  <c r="Y12" s="1"/>
  <c r="Y14"/>
  <c r="T10"/>
  <c r="Y10" s="1"/>
  <c r="N14" i="4"/>
  <c r="L8" i="10" s="1"/>
  <c r="M14" i="4"/>
  <c r="K8" i="10" s="1"/>
  <c r="J14" i="4"/>
  <c r="S8" i="10" s="1"/>
  <c r="U3" i="9"/>
  <c r="U3" i="8"/>
  <c r="W2" i="5"/>
  <c r="V3" i="6"/>
  <c r="V3" i="7"/>
  <c r="V3" i="4"/>
  <c r="F9" i="10"/>
  <c r="I14" i="4"/>
  <c r="O14"/>
  <c r="M8" i="10" s="1"/>
  <c r="P14" i="4"/>
  <c r="N8" i="10" s="1"/>
  <c r="Q14" i="4"/>
  <c r="O8" i="10" s="1"/>
  <c r="R14" i="4"/>
  <c r="P8" i="10" s="1"/>
  <c r="S14" i="4"/>
  <c r="Q8" i="10" s="1"/>
  <c r="T14" i="4"/>
  <c r="R8" i="10" s="1"/>
  <c r="U14" i="4"/>
  <c r="U8" i="10" s="1"/>
  <c r="I25" i="9"/>
  <c r="S17" i="10" s="1"/>
  <c r="L25" i="9"/>
  <c r="K17" i="10" s="1"/>
  <c r="M25" i="9"/>
  <c r="L17" i="10" s="1"/>
  <c r="N25" i="9"/>
  <c r="M17" i="10" s="1"/>
  <c r="O25" i="9"/>
  <c r="N17" i="10" s="1"/>
  <c r="P25" i="9"/>
  <c r="O17" i="10" s="1"/>
  <c r="Q25" i="9"/>
  <c r="P17" i="10" s="1"/>
  <c r="R25" i="9"/>
  <c r="Q17" i="10" s="1"/>
  <c r="S25" i="9"/>
  <c r="R17" i="10" s="1"/>
  <c r="T25" i="9"/>
  <c r="U17" i="10" s="1"/>
  <c r="U25" i="9"/>
  <c r="V17" i="10" s="1"/>
  <c r="F17"/>
  <c r="J13" i="6"/>
  <c r="S11" i="10" s="1"/>
  <c r="M13" i="6"/>
  <c r="K11" i="10" s="1"/>
  <c r="N13" i="6"/>
  <c r="L11" i="10" s="1"/>
  <c r="O13" i="6"/>
  <c r="M11" i="10" s="1"/>
  <c r="P13" i="6"/>
  <c r="N11" i="10" s="1"/>
  <c r="Q13" i="6"/>
  <c r="O11" i="10" s="1"/>
  <c r="R13" i="6"/>
  <c r="P11" i="10" s="1"/>
  <c r="S13" i="6"/>
  <c r="Q11" i="10" s="1"/>
  <c r="T13" i="6"/>
  <c r="R11" i="10" s="1"/>
  <c r="U13" i="6"/>
  <c r="U11" i="10" s="1"/>
  <c r="V13" i="6"/>
  <c r="V11" i="10" s="1"/>
  <c r="H13" i="6"/>
  <c r="F11" i="10" s="1"/>
  <c r="I11" s="1"/>
  <c r="I17" i="7"/>
  <c r="J17"/>
  <c r="S9" i="10" s="1"/>
  <c r="Y9" s="1"/>
  <c r="M17" i="7"/>
  <c r="K9" i="10" s="1"/>
  <c r="N17" i="7"/>
  <c r="L9" i="10" s="1"/>
  <c r="O17" i="7"/>
  <c r="M9" i="10" s="1"/>
  <c r="P17" i="7"/>
  <c r="N9" i="10" s="1"/>
  <c r="Q17" i="7"/>
  <c r="O9" i="10" s="1"/>
  <c r="R17" i="7"/>
  <c r="P9" i="10" s="1"/>
  <c r="S17" i="7"/>
  <c r="Q9" i="10" s="1"/>
  <c r="T17" i="7"/>
  <c r="R9" i="10" s="1"/>
  <c r="U17" i="7"/>
  <c r="U9" i="10" s="1"/>
  <c r="V17" i="7"/>
  <c r="V9" i="10" s="1"/>
  <c r="H17" i="7"/>
  <c r="I28" i="8"/>
  <c r="S16" i="10" s="1"/>
  <c r="M28" i="8"/>
  <c r="L16" i="10" s="1"/>
  <c r="N28" i="8"/>
  <c r="M16" i="10" s="1"/>
  <c r="O28" i="8"/>
  <c r="N16" i="10" s="1"/>
  <c r="P28" i="8"/>
  <c r="O16" i="10" s="1"/>
  <c r="Q28" i="8"/>
  <c r="P16" i="10" s="1"/>
  <c r="R28" i="8"/>
  <c r="Q16" i="10" s="1"/>
  <c r="R16"/>
  <c r="U16"/>
  <c r="U28" i="8"/>
  <c r="V16" i="10" s="1"/>
  <c r="H28" i="8"/>
  <c r="F16" i="10" s="1"/>
  <c r="I16" s="1"/>
  <c r="H7"/>
  <c r="H18" s="1"/>
  <c r="D9"/>
  <c r="E17" i="7"/>
  <c r="U18" i="10" l="1"/>
  <c r="K18"/>
  <c r="O18"/>
  <c r="I18"/>
  <c r="R18"/>
  <c r="N18"/>
  <c r="L18"/>
  <c r="P18"/>
  <c r="S18"/>
  <c r="Q18"/>
  <c r="M18"/>
  <c r="F18"/>
  <c r="V18"/>
  <c r="T8"/>
  <c r="G7"/>
  <c r="G18" s="1"/>
  <c r="T11"/>
  <c r="Y11" s="1"/>
  <c r="Y7"/>
  <c r="T9"/>
  <c r="T17"/>
  <c r="Y17" s="1"/>
  <c r="T16"/>
  <c r="Y16" s="1"/>
  <c r="T13"/>
  <c r="T18" l="1"/>
  <c r="Y8"/>
  <c r="E9"/>
  <c r="Y18" l="1"/>
</calcChain>
</file>

<file path=xl/sharedStrings.xml><?xml version="1.0" encoding="utf-8"?>
<sst xmlns="http://schemas.openxmlformats.org/spreadsheetml/2006/main" count="845" uniqueCount="457">
  <si>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</si>
  <si>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</si>
  <si>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</si>
  <si>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</si>
  <si>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</si>
  <si>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</si>
  <si>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</si>
  <si>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</si>
  <si>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</si>
  <si>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</si>
  <si>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</si>
  <si>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</si>
  <si>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</si>
  <si>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</si>
  <si>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</si>
  <si>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</si>
  <si>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</si>
  <si>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</si>
  <si>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</si>
  <si>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</si>
  <si>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</si>
  <si>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</si>
  <si>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</si>
  <si>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</si>
  <si>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</si>
  <si>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</si>
  <si>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</si>
  <si>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</si>
  <si>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</si>
  <si>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</si>
  <si>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</si>
  <si>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</si>
  <si>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Fin. Exp. (in Lac)</t>
  </si>
  <si>
    <t>Jagdishpur</t>
  </si>
  <si>
    <t>Bhagalpur</t>
  </si>
  <si>
    <t>Lakhisarai</t>
  </si>
  <si>
    <t>Munger</t>
  </si>
  <si>
    <t>Sonbarsa</t>
  </si>
  <si>
    <t>Saran</t>
  </si>
  <si>
    <t>Madhubani</t>
  </si>
  <si>
    <t>Samastipur</t>
  </si>
  <si>
    <t>Raghopur</t>
  </si>
  <si>
    <t>Total (Girl's Hostel)</t>
  </si>
  <si>
    <t xml:space="preserve">Total </t>
  </si>
  <si>
    <t>Progress Report for the construction of Girls Hostel</t>
  </si>
  <si>
    <t>G.H-101</t>
  </si>
  <si>
    <t>Patna</t>
  </si>
  <si>
    <t>Daniyawa</t>
  </si>
  <si>
    <t>Rajkiyakrit H.S., Sigariyawa</t>
  </si>
  <si>
    <t>Khusrupur</t>
  </si>
  <si>
    <t>Rajkiyakrit Mahadeo H.S., Fatuwa, Khusrupur</t>
  </si>
  <si>
    <t>G.H-102</t>
  </si>
  <si>
    <t>Bakhtiyarpur</t>
  </si>
  <si>
    <t>Rajkiyakrit H.S., Salimpur</t>
  </si>
  <si>
    <t>Belchhi</t>
  </si>
  <si>
    <t>Rajkiyakrit H.S., Saksohar</t>
  </si>
  <si>
    <t>G.H-103</t>
  </si>
  <si>
    <t>Paliganj</t>
  </si>
  <si>
    <t>Rajkiyakrit H.S., Paliganj</t>
  </si>
  <si>
    <t>Dulhin Bazar</t>
  </si>
  <si>
    <t>Banshidhari H.S., Bharatpura</t>
  </si>
  <si>
    <t>Bikram</t>
  </si>
  <si>
    <t>Parwati H.S., Bikram</t>
  </si>
  <si>
    <t>G.H-104</t>
  </si>
  <si>
    <t>Masaurih</t>
  </si>
  <si>
    <t>Smt. Girija Kuwar H.S., Masaurih</t>
  </si>
  <si>
    <t>Punpun</t>
  </si>
  <si>
    <t>Sahid Ramanand R. Govind H.S., Punpun</t>
  </si>
  <si>
    <t>G.H-105</t>
  </si>
  <si>
    <t>Patna Sadar 
(Gramin)</t>
  </si>
  <si>
    <t>Rajkiyakrit Mahanth Hanuman Sharan H.S.School,Rajapur</t>
  </si>
  <si>
    <t>Danapur</t>
  </si>
  <si>
    <t>Baldeo Senior Secondary School, Danapur</t>
  </si>
  <si>
    <t>Maner</t>
  </si>
  <si>
    <t>Rajkiyakrit H/S, Maner</t>
  </si>
  <si>
    <t>G.H-106</t>
  </si>
  <si>
    <t>Mokama</t>
  </si>
  <si>
    <t>Railway Aided H.S., Mokama</t>
  </si>
  <si>
    <t>Ghoswari</t>
  </si>
  <si>
    <t>Rajkiyakrit H.S., Kumhra</t>
  </si>
  <si>
    <t>G.H-107</t>
  </si>
  <si>
    <t>Barh</t>
  </si>
  <si>
    <t>Rajkiyakrit Anugrah Narayan Singh Senior Secondary School, Barh</t>
  </si>
  <si>
    <t>Pandarak</t>
  </si>
  <si>
    <t>Laxmi Narayan Rajbanshi  H.S., Dhibar</t>
  </si>
  <si>
    <t>G.H-108</t>
  </si>
  <si>
    <t>Naubatpur</t>
  </si>
  <si>
    <t>Rajkiyakrit H.S., Amarpura</t>
  </si>
  <si>
    <t>Sampatchak</t>
  </si>
  <si>
    <t>Gramin S.S.School  Chakbairiya, Patna</t>
  </si>
  <si>
    <t>G.H-109</t>
  </si>
  <si>
    <t>Buxar</t>
  </si>
  <si>
    <t>Rajpur</t>
  </si>
  <si>
    <t>H.S.Rajpur Compound</t>
  </si>
  <si>
    <t>Itarhi</t>
  </si>
  <si>
    <t>H.S.Itarhi</t>
  </si>
  <si>
    <t>Nawanagar</t>
  </si>
  <si>
    <t>H.S. Nawanagar</t>
  </si>
  <si>
    <t>G.H-110</t>
  </si>
  <si>
    <t>Rohtas</t>
  </si>
  <si>
    <t>Chenari</t>
  </si>
  <si>
    <t>Middle School, Khurmabad, Chenari</t>
  </si>
  <si>
    <t>G.H-111</t>
  </si>
  <si>
    <t>Kaimur</t>
  </si>
  <si>
    <t>Durgawati</t>
  </si>
  <si>
    <t>K.G.B.V. Compound</t>
  </si>
  <si>
    <t>Adhaura</t>
  </si>
  <si>
    <t>G.H-112</t>
  </si>
  <si>
    <t>Arwal</t>
  </si>
  <si>
    <t>Karpi</t>
  </si>
  <si>
    <t>High School, Karpi</t>
  </si>
  <si>
    <t>Balika High School, Arwal</t>
  </si>
  <si>
    <t>G.H-113</t>
  </si>
  <si>
    <t>Jehanabad</t>
  </si>
  <si>
    <t>H.S., Jehanabad</t>
  </si>
  <si>
    <t>Kako</t>
  </si>
  <si>
    <t>H.S. Pali Bazar</t>
  </si>
  <si>
    <t>Ghosi</t>
  </si>
  <si>
    <t>H.S. Ghosi</t>
  </si>
  <si>
    <t>G.H-114</t>
  </si>
  <si>
    <t>Ratni Faridpur</t>
  </si>
  <si>
    <t>H.S. Dayalbagh, Nehalpur</t>
  </si>
  <si>
    <t>Makhdumpur</t>
  </si>
  <si>
    <t>S.S. Tehta</t>
  </si>
  <si>
    <t>G.H-115</t>
  </si>
  <si>
    <t>Hulashganj</t>
  </si>
  <si>
    <t>H.S. Hulashganj</t>
  </si>
  <si>
    <t>Modanganj</t>
  </si>
  <si>
    <t>D.N.H.S. Bandhuganj</t>
  </si>
  <si>
    <t>G.H-116</t>
  </si>
  <si>
    <t>East Champaran</t>
  </si>
  <si>
    <t>Chakiya</t>
  </si>
  <si>
    <t>K.G.B.N., Chakiya</t>
  </si>
  <si>
    <t>Kalyanpur</t>
  </si>
  <si>
    <t>K.G.B.N., Kalyanpur</t>
  </si>
  <si>
    <t>G.H-117</t>
  </si>
  <si>
    <t>Dhaka</t>
  </si>
  <si>
    <t>K.G.B.N., Dhaka</t>
  </si>
  <si>
    <t>Ghorasahan</t>
  </si>
  <si>
    <t>K.G.B.N.,Ghorasahan</t>
  </si>
  <si>
    <t>G.H-118</t>
  </si>
  <si>
    <t>East
Champaran</t>
  </si>
  <si>
    <t>Kesariya</t>
  </si>
  <si>
    <t>K.G.B.N., Kesariya</t>
  </si>
  <si>
    <t>Kotwa</t>
  </si>
  <si>
    <t>K.G.B.N., Kotwa</t>
  </si>
  <si>
    <t>Sangrampur</t>
  </si>
  <si>
    <t>K.G.B.N., Sangrampur</t>
  </si>
  <si>
    <t>G.H-119</t>
  </si>
  <si>
    <t>Madhuban</t>
  </si>
  <si>
    <t>K.G.B.N., Madhuban</t>
  </si>
  <si>
    <t>Mehsi</t>
  </si>
  <si>
    <t>K.G.B.N., Mehsi</t>
  </si>
  <si>
    <t>Tetariya</t>
  </si>
  <si>
    <t>K.G.B.N., Tetariya</t>
  </si>
  <si>
    <t>G.H-120</t>
  </si>
  <si>
    <t>Ramgharwa</t>
  </si>
  <si>
    <t>G.H-121</t>
  </si>
  <si>
    <t>Vaishali</t>
  </si>
  <si>
    <t>Rajapakar</t>
  </si>
  <si>
    <t>H.S.,Rajapakar</t>
  </si>
  <si>
    <t>Mahua</t>
  </si>
  <si>
    <t>G.H-122</t>
  </si>
  <si>
    <t>B.S.J.S.H.S.Fatehpur, Vaishali</t>
  </si>
  <si>
    <t>Bidupur</t>
  </si>
  <si>
    <t>S.S.V.M.H.S., Ramdauli</t>
  </si>
  <si>
    <t>Deshri</t>
  </si>
  <si>
    <t>H.S. Bhataulla</t>
  </si>
  <si>
    <t>G.H-123</t>
  </si>
  <si>
    <t>Patepur</t>
  </si>
  <si>
    <t>S.R.C.H.S.,Patepur, Vaishali</t>
  </si>
  <si>
    <t>Lalganj</t>
  </si>
  <si>
    <t>G.A.H/S, Lalganj</t>
  </si>
  <si>
    <t>Goraul</t>
  </si>
  <si>
    <t>H.S., Goraul</t>
  </si>
  <si>
    <t>G.H-124</t>
  </si>
  <si>
    <t>S.M.T.H.S., Vaishali</t>
  </si>
  <si>
    <t>Bhagwanpur</t>
  </si>
  <si>
    <t>M.S.Ratnapura Bhagwanpur</t>
  </si>
  <si>
    <t>Chehrakala</t>
  </si>
  <si>
    <t>G.H-125</t>
  </si>
  <si>
    <t>West Champaran</t>
  </si>
  <si>
    <t>Bagha-1</t>
  </si>
  <si>
    <t>R.S. H.S. Parsuniform</t>
  </si>
  <si>
    <t>G.H-126</t>
  </si>
  <si>
    <t>Garkha</t>
  </si>
  <si>
    <t>MS Chainpur Bhaiswara</t>
  </si>
  <si>
    <t>Maker</t>
  </si>
  <si>
    <t>UMS Baghakol</t>
  </si>
  <si>
    <t>G.H-127</t>
  </si>
  <si>
    <t>Siwan</t>
  </si>
  <si>
    <t>Maharajganj</t>
  </si>
  <si>
    <t>H.S.Sikatiya</t>
  </si>
  <si>
    <t>Barhariya</t>
  </si>
  <si>
    <t>Sri Krishan H.S. Kailgarh</t>
  </si>
  <si>
    <t>Bhagwanpur Hatt</t>
  </si>
  <si>
    <t>S.S. High School, Bhagawanpur Hatt</t>
  </si>
  <si>
    <t>G.H-128</t>
  </si>
  <si>
    <t>Goreya Kothi</t>
  </si>
  <si>
    <t>Narayan Karmayogi H.S, Goreyakothi</t>
  </si>
  <si>
    <t>Basantpur</t>
  </si>
  <si>
    <t>H.S, Basantpur</t>
  </si>
  <si>
    <t>Dharaunda</t>
  </si>
  <si>
    <t>G.S. H.S, Ujaini</t>
  </si>
  <si>
    <t>G.H-129</t>
  </si>
  <si>
    <t>Gopalganj</t>
  </si>
  <si>
    <t>Baikunthpur</t>
  </si>
  <si>
    <t>H.S, Sirsa</t>
  </si>
  <si>
    <t>Sidhwaliya</t>
  </si>
  <si>
    <t>H.S, Mahamadpur</t>
  </si>
  <si>
    <t>Manjha</t>
  </si>
  <si>
    <t>H.S, Manjha</t>
  </si>
  <si>
    <t>G.H-130</t>
  </si>
  <si>
    <t>Panchdewari</t>
  </si>
  <si>
    <t>H.S, Jamunaha Bazar</t>
  </si>
  <si>
    <t>Bhorey</t>
  </si>
  <si>
    <t>H.S, Bhore</t>
  </si>
  <si>
    <t>G.H-131</t>
  </si>
  <si>
    <t>Uchakagaon</t>
  </si>
  <si>
    <t>H.S, Uchakagaon</t>
  </si>
  <si>
    <t>Kateya</t>
  </si>
  <si>
    <t>Kanya H.S, Kateya</t>
  </si>
  <si>
    <t>G.H-132</t>
  </si>
  <si>
    <t>Kuchaikote</t>
  </si>
  <si>
    <t>H.S, Sonekola</t>
  </si>
  <si>
    <t>S.S Girls Inter School, Gopalganj</t>
  </si>
  <si>
    <t>G.H-133</t>
  </si>
  <si>
    <t xml:space="preserve">Darbhanga </t>
  </si>
  <si>
    <t>Keoti</t>
  </si>
  <si>
    <t>Ramrikh Sundari H.S, Keoti</t>
  </si>
  <si>
    <t>Ghanshyampur</t>
  </si>
  <si>
    <t>H.S, Pohadidibela</t>
  </si>
  <si>
    <t>G.H-134</t>
  </si>
  <si>
    <t xml:space="preserve">Kusheswara
</t>
  </si>
  <si>
    <t>M.S, Kusheshwar Sthan</t>
  </si>
  <si>
    <t>Hanuman
 Nagar</t>
  </si>
  <si>
    <t>Govt.High School,
Kolhanta Patori</t>
  </si>
  <si>
    <t>G.H-135</t>
  </si>
  <si>
    <t>Gora Bauram</t>
  </si>
  <si>
    <t>H.S, Gourabauram</t>
  </si>
  <si>
    <t>Manigachhi</t>
  </si>
  <si>
    <t>H.S, Balour</t>
  </si>
  <si>
    <t>Tardih</t>
  </si>
  <si>
    <t>H.S, Narainpur</t>
  </si>
  <si>
    <t>G.H-136</t>
  </si>
  <si>
    <t>Kaulahi</t>
  </si>
  <si>
    <t>H.S, Kaulahi</t>
  </si>
  <si>
    <t>Harlakhi</t>
  </si>
  <si>
    <t>H.S, Umgaun</t>
  </si>
  <si>
    <t>G.H-137</t>
  </si>
  <si>
    <t>K.G.B.V, Kalyanpur</t>
  </si>
  <si>
    <t>Pusa</t>
  </si>
  <si>
    <t>Girls Inter School, Pusa</t>
  </si>
  <si>
    <t>G.H-138</t>
  </si>
  <si>
    <t>Ujiarpur</t>
  </si>
  <si>
    <t>B.R.C, Ujiarpur Campus</t>
  </si>
  <si>
    <t>Sarayranjan</t>
  </si>
  <si>
    <t>H.S, Bathua Bujurg</t>
  </si>
  <si>
    <t>Model Inter School, Samastipur</t>
  </si>
  <si>
    <t>G.H-139</t>
  </si>
  <si>
    <t>Vidyapati 
Nagar</t>
  </si>
  <si>
    <t>Inter School,Vidyapati Nagar (North)</t>
  </si>
  <si>
    <t>Bibhutipur</t>
  </si>
  <si>
    <t>M.S, Sirsi</t>
  </si>
  <si>
    <t>Dalsingh 
Sarai</t>
  </si>
  <si>
    <t>C.H. Inter School, Dalsingh Sarai</t>
  </si>
  <si>
    <t>G.H-140</t>
  </si>
  <si>
    <t>Hasanpur</t>
  </si>
  <si>
    <t>N.I.S.M.H.S, Hasanpur Road</t>
  </si>
  <si>
    <t>Sihivaji 
nagar</t>
  </si>
  <si>
    <t>H.S, Shivaji Nagar</t>
  </si>
  <si>
    <t>Khanpur</t>
  </si>
  <si>
    <t>Inter School, Siropatti Khatu</t>
  </si>
  <si>
    <t>G.H-141</t>
  </si>
  <si>
    <t>Saharsa</t>
  </si>
  <si>
    <t>Kahra</t>
  </si>
  <si>
    <t>Govt. Girls H. S, Saharsa</t>
  </si>
  <si>
    <t>Saur Bazar</t>
  </si>
  <si>
    <t>Gajadhar Sahu H.S, Saur Bazar</t>
  </si>
  <si>
    <t>G.H-142</t>
  </si>
  <si>
    <t>Salkhua</t>
  </si>
  <si>
    <t>H.S, Salkhua</t>
  </si>
  <si>
    <t>Sir Hariballabh Inst.</t>
  </si>
  <si>
    <t>G.H-143</t>
  </si>
  <si>
    <t>Pirpaiti</t>
  </si>
  <si>
    <t>M.S, Simanpur</t>
  </si>
  <si>
    <t>Kahalgaon</t>
  </si>
  <si>
    <t>Ram Sunder H.S, Rampur</t>
  </si>
  <si>
    <t>Sabour</t>
  </si>
  <si>
    <t>H.S, Mamalkha</t>
  </si>
  <si>
    <t>G.H-144</t>
  </si>
  <si>
    <t>Goradih</t>
  </si>
  <si>
    <t>M.S, Goradih</t>
  </si>
  <si>
    <t>Sultanganj</t>
  </si>
  <si>
    <t>K.N.S.M.H.S, Sultanganj</t>
  </si>
  <si>
    <t>G.H-145</t>
  </si>
  <si>
    <t>Bihpur</t>
  </si>
  <si>
    <t>H.S, Jairampur</t>
  </si>
  <si>
    <t>Naugachhia</t>
  </si>
  <si>
    <t>Sahu H.S, Sahu Parbatta</t>
  </si>
  <si>
    <t>G.H-146</t>
  </si>
  <si>
    <t>Gopalpur</t>
  </si>
  <si>
    <t>Proj. Girls H.S, Saidpur</t>
  </si>
  <si>
    <t>Shahkund</t>
  </si>
  <si>
    <t>Proj. H.S, Shahkund</t>
  </si>
  <si>
    <t>G.H-148</t>
  </si>
  <si>
    <t>Banka</t>
  </si>
  <si>
    <t>Rajaoun</t>
  </si>
  <si>
    <t>R.H.S, Douni</t>
  </si>
  <si>
    <t>G.H-149</t>
  </si>
  <si>
    <t>Tarapur</t>
  </si>
  <si>
    <t>M.S, Tarapur</t>
  </si>
  <si>
    <t>G.H-150</t>
  </si>
  <si>
    <t>Jamui</t>
  </si>
  <si>
    <t>Khaira</t>
  </si>
  <si>
    <t>Project G.H.S, Khaira</t>
  </si>
  <si>
    <t>Sono</t>
  </si>
  <si>
    <t>Project H.S, Sona</t>
  </si>
  <si>
    <t>G.H-151</t>
  </si>
  <si>
    <t>M.V.M H.S.Nayatola, Lakhisarai</t>
  </si>
  <si>
    <t>Barahiya</t>
  </si>
  <si>
    <t>S.R.R.S Girls H.S, Barahiya</t>
  </si>
  <si>
    <t>B.N. High School, Sehan *</t>
  </si>
  <si>
    <t>Note * School Name Changed as per direction of SPD (BMSP) Vide letter no 9/0 M.S.-13/2010289 dated 16 Apr.2013</t>
  </si>
  <si>
    <t>Shristi Developers pvt.Ltd Krishiutpadan Bazar Samiti Katra Bazar Patna City</t>
  </si>
  <si>
    <t xml:space="preserve">M/s Ananya Construction </t>
  </si>
  <si>
    <t>Manoj kumar singh</t>
  </si>
  <si>
    <t>Ajay Kumar singh</t>
  </si>
  <si>
    <t xml:space="preserve">Kaushlendra Kumar </t>
  </si>
  <si>
    <t>M/S Kuhu Construction</t>
  </si>
  <si>
    <t>M/s Dayaram Singh</t>
  </si>
  <si>
    <t>Lalan Kumar</t>
  </si>
  <si>
    <t>Rajendra Kumar</t>
  </si>
  <si>
    <t xml:space="preserve">Ashok Kumar </t>
  </si>
  <si>
    <t xml:space="preserve">Avneesh Enterprises </t>
  </si>
  <si>
    <t xml:space="preserve">Sunil Kumar Purvey </t>
  </si>
  <si>
    <t xml:space="preserve">MS Jaysankar Kumar </t>
  </si>
  <si>
    <t xml:space="preserve">Vinod Kumar Singh </t>
  </si>
  <si>
    <t xml:space="preserve">Sushil Kumar </t>
  </si>
  <si>
    <t xml:space="preserve">M/S Combind Builders &amp; Company </t>
  </si>
  <si>
    <t>M/S Hitendra Kumar Mishra</t>
  </si>
  <si>
    <t>M/S S.G.K. Nirman Sansthan</t>
  </si>
  <si>
    <t xml:space="preserve">Bajarangi Singh </t>
  </si>
  <si>
    <t xml:space="preserve">Shiv Shankar Singh Construction pvt. Ltd </t>
  </si>
  <si>
    <t xml:space="preserve">Anand Mishra </t>
  </si>
  <si>
    <t>M/s Vivek &amp; co.8/m/23 Bahadurpur Housing colony, Patna-26</t>
  </si>
  <si>
    <t>Ashok &amp; Co Nivas p(ltd)</t>
  </si>
  <si>
    <t>Low land</t>
  </si>
  <si>
    <t>M/S Rama Construction</t>
  </si>
  <si>
    <t>M/S Rungta Enterprises</t>
  </si>
  <si>
    <t>M/S Saheb Singh Construction</t>
  </si>
  <si>
    <t>Land problem</t>
  </si>
  <si>
    <t>Date of Aggrement</t>
  </si>
  <si>
    <t>Time Of Completion</t>
  </si>
  <si>
    <t>18.9.2013</t>
  </si>
  <si>
    <t>12 Month</t>
  </si>
  <si>
    <t>22.10.2013</t>
  </si>
  <si>
    <t>4.10.2013</t>
  </si>
  <si>
    <t>30.10.2013</t>
  </si>
  <si>
    <t>10.6.2013</t>
  </si>
  <si>
    <t>26.7.2013</t>
  </si>
  <si>
    <t>11.9.2013</t>
  </si>
  <si>
    <t>26.8.2013</t>
  </si>
  <si>
    <t>9.7.2013</t>
  </si>
  <si>
    <t>30.7.2013</t>
  </si>
  <si>
    <t>20.7.2013</t>
  </si>
  <si>
    <t>27.6.2013</t>
  </si>
  <si>
    <t>6.8.2013</t>
  </si>
  <si>
    <t>24.7.2013</t>
  </si>
  <si>
    <t>16.9.2013</t>
  </si>
  <si>
    <t>Time    Of Completion</t>
  </si>
  <si>
    <t>12 
Month</t>
  </si>
  <si>
    <t>SATISH KUSUMRAJ</t>
  </si>
  <si>
    <t>BHAGALPUR</t>
  </si>
  <si>
    <t>MUNGER</t>
  </si>
  <si>
    <t>MAGADH</t>
  </si>
  <si>
    <t xml:space="preserve">Name of Division :-  MAGADH                                   </t>
  </si>
  <si>
    <t xml:space="preserve">Name of Division :-  Kosi                                                        </t>
  </si>
  <si>
    <t xml:space="preserve">Name of Division :-  Purnea                                                </t>
  </si>
  <si>
    <t>PURNEA</t>
  </si>
  <si>
    <t>DARBHANGA</t>
  </si>
  <si>
    <t>SARAN</t>
  </si>
  <si>
    <t xml:space="preserve">Rajeev Ranjan (9234271071), E.E. BSEIDC, Div.-Magadh </t>
  </si>
  <si>
    <t>Surendra Kumar (9939599803) E.E. BSEIDC, Div.-Munger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</si>
  <si>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</si>
  <si>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</si>
  <si>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</si>
  <si>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 xml:space="preserve">Name of Division :-  Saran </t>
  </si>
  <si>
    <t xml:space="preserve">Name of Division :-  Darbhanga </t>
  </si>
  <si>
    <t>Name of Division :-  Munger</t>
  </si>
  <si>
    <t xml:space="preserve">Name of Division :-  Bhagalpur                        </t>
  </si>
  <si>
    <t>KOSI</t>
  </si>
  <si>
    <t>Check</t>
  </si>
  <si>
    <t>Progress Report for the construction of Girls Hostel (2010-11)</t>
  </si>
  <si>
    <t>Name &amp; contact no. of EE :- Rajiv Ranjan (9234271071), AE :-  Mallu Singh (9835471249/ 9471211134), AE :- Helal Ahmad (9771081441), AE :- Benaik Prasad (9431420392)</t>
  </si>
  <si>
    <t>108 SBD of 2013-14/ 18.09.2013</t>
  </si>
  <si>
    <t>203 SBD of 2013-14/ 13.01.14</t>
  </si>
  <si>
    <t>135 SBD of 2013-14/ 10.10.2013</t>
  </si>
  <si>
    <t>137 SBD of 2013-14/ 22.10.2013</t>
  </si>
  <si>
    <t>159 SBD of 2013-14/ 26.11.13</t>
  </si>
  <si>
    <t>121 SBD 0f 2013-14/ 4.10.2013</t>
  </si>
  <si>
    <t>54 SBD 0f 2013-14/ 19.7.2013</t>
  </si>
  <si>
    <t>190 SBD of 2013-14/ 16.12.13</t>
  </si>
  <si>
    <t>Land not available. Site to be changed</t>
  </si>
  <si>
    <t>E/W</t>
  </si>
  <si>
    <t>Dispute</t>
  </si>
  <si>
    <t>Land not available</t>
  </si>
  <si>
    <t xml:space="preserve">WORK STOPPED </t>
  </si>
  <si>
    <t>Shristi Developers &amp; Pvt. Ltd.</t>
  </si>
  <si>
    <t>Ray &amp; Raj Engineering Pvt Ltd</t>
  </si>
  <si>
    <t>Sanjay Kumar 9931589813</t>
  </si>
  <si>
    <t>K.G.B.N., Ramgharwa (Reshma devi Girls H.S.)</t>
  </si>
  <si>
    <t>Sufficient Land not available</t>
  </si>
  <si>
    <t>WORK NOT STARTED (LAND NOT AVAILABLE)</t>
  </si>
  <si>
    <t>FIRST FLOOR ROOF LEVEL WORK IN PROGRESS</t>
  </si>
  <si>
    <t>PATNA (EAST)</t>
  </si>
  <si>
    <t>PATNA (WEST)</t>
  </si>
  <si>
    <t>Vinod Kumar Ranjan (9661863636) E.E. BSEIDC, Div.- Patna (West)</t>
  </si>
  <si>
    <t>Satish Prasad (8987263065)                                                                E.E. BSEIDC, Div.-Patna (East)</t>
  </si>
  <si>
    <t xml:space="preserve">Name of Division :-  PATNA (EAST) - Patna , Nalanda &amp; Bhojpur                                 </t>
  </si>
  <si>
    <t xml:space="preserve">Name of Division :-  PATNA (WEST) - Buxar, Rohtas &amp; Kaimur (Bhabhuaa)                          </t>
  </si>
  <si>
    <t>TIRHUT (EAST)</t>
  </si>
  <si>
    <t>TIRHUT (WEST)</t>
  </si>
  <si>
    <t>Anil Kumar Singh (9801494702), E.E. , BSEIDC, Div.-Tirhut (East)</t>
  </si>
  <si>
    <t>Manoj Kumar Pandey (9661818750), E.E. BSEIDC, Div.- Purnia</t>
  </si>
  <si>
    <t>Name of Division :-  Tirhut (East) - Vaishali, Muzaffarpur &amp; Sitamarhi</t>
  </si>
  <si>
    <t>Name of Division :-  Tirhut (West) - East Champaran, West Champaran &amp; Shivhar</t>
  </si>
  <si>
    <t>Name &amp; contact no. of EE :- Sanjeev Kumar (9199601788) , AE :- Vindo Kr. Pandey (9472722090), &amp; Sanjeev Kumar 9931487994</t>
  </si>
  <si>
    <t>Pramod Kumar (9955128483)                        E.E. BSEIDC, Div.-Darbhanga</t>
  </si>
  <si>
    <t>Sanjeev Kumar (9199601788)                                     E.E. BSEIDC, Div.-Bhagalpur</t>
  </si>
  <si>
    <t>Uday Kumar Das (9431821558), EE BSEIDC, Div.- Saran</t>
  </si>
  <si>
    <t>Sunil Kumar Sinha (8544126916), EE,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</si>
  <si>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</si>
  <si>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</si>
  <si>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:-Surendra Kumar (9939599803), Rajiv Kr. (8986897214)</t>
  </si>
  <si>
    <t>Name &amp; contact no. of EE :- Manjo Kumar Pandey (9661818750) , AE :- Umesh Kumar  (8986493581) &amp; A.E.:- Madan Mohan Kumar (9431413291)</t>
  </si>
  <si>
    <t>Name &amp; contact no. of EE :- Anil Kr. Singh (9801494702), Satendra Satyarthi, AE (9709677927), Rakesh Kumar, AE (8294246168)</t>
  </si>
  <si>
    <t>Name &amp; contact no. of EE :- Pramod Kumar (9939599803) , AE :- Ram Babu Mahto (9835619212), Mukesh Kumar Singh (9934945672)</t>
  </si>
  <si>
    <t>Name &amp; contact no. of EE :- Uday Kumar Das (9431821558), AE :-Maya prasad singh (9973106456), AE :- Rajiv Kr. (9934204444)</t>
  </si>
  <si>
    <t>Sanjay Kumar Singh, Kankarbag, Patna</t>
  </si>
  <si>
    <t>Maa Sherawali Construction, Patna</t>
  </si>
  <si>
    <t>Arjun Kumar, Hajipur</t>
  </si>
  <si>
    <t>Kejriwal &amp; Associates, Kolkata</t>
  </si>
  <si>
    <t>M/S Nesar Ahmad, Motihari</t>
  </si>
  <si>
    <t>Maa Bindyavashini Construction, West Champaran</t>
  </si>
  <si>
    <t xml:space="preserve">Progress report for the construction of Girl's Hostel  building (2010-11)                          </t>
  </si>
  <si>
    <t>Land Problem</t>
  </si>
  <si>
    <t>Sai Shree Balajee Construcrtion and developers Pvt. Ltd.</t>
  </si>
  <si>
    <t>Layout</t>
  </si>
  <si>
    <t xml:space="preserve">Proj. Girls H.S, Jagdishpur </t>
  </si>
  <si>
    <t>H.S. Singhara</t>
  </si>
  <si>
    <t>H. S. Adhaura</t>
  </si>
  <si>
    <t>Location Changed</t>
  </si>
  <si>
    <t>Land Dispute</t>
  </si>
  <si>
    <t>Date: 31.05.2015</t>
  </si>
  <si>
    <t>H.O on 15.1.15</t>
  </si>
  <si>
    <t>H.O on 15.1.16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</si>
</sst>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11"/>
      <color theme="1" tint="0.499984740745262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1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2" fillId="0" borderId="1" xfId="0" applyFont="1" applyBorder="1"/>
    <xf numFmtId="0" fontId="0" fillId="0" borderId="14" xfId="0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2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/>
    <xf numFmtId="0" fontId="24" fillId="0" borderId="1" xfId="0" applyFont="1" applyBorder="1"/>
    <xf numFmtId="0" fontId="2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25" fillId="2" borderId="1" xfId="0" applyFont="1" applyFill="1" applyBorder="1" applyAlignment="1">
      <alignment wrapText="1"/>
    </xf>
    <xf numFmtId="0" fontId="25" fillId="3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/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6" fillId="3" borderId="1" xfId="0" applyFont="1" applyFill="1" applyBorder="1" applyAlignment="1"/>
    <xf numFmtId="0" fontId="26" fillId="0" borderId="1" xfId="0" applyFont="1" applyBorder="1" applyAlignment="1"/>
    <xf numFmtId="0" fontId="23" fillId="3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4" fillId="4" borderId="1" xfId="0" applyFont="1" applyFill="1" applyBorder="1"/>
    <xf numFmtId="0" fontId="24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4" xfId="0" applyNumberFormat="1" applyBorder="1" applyAlignment="1">
      <alignment horizontal="center" wrapText="1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0" fontId="29" fillId="0" borderId="1" xfId="0" applyFont="1" applyBorder="1" applyAlignment="1">
      <alignment horizontal="center" vertical="center"/>
    </xf>
    <xf numFmtId="2" fontId="29" fillId="0" borderId="1" xfId="0" applyNumberFormat="1" applyFont="1" applyBorder="1"/>
    <xf numFmtId="0" fontId="0" fillId="4" borderId="1" xfId="0" applyFill="1" applyBorder="1"/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4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24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4" fillId="2" borderId="1" xfId="0" applyFont="1" applyFill="1" applyBorder="1"/>
    <xf numFmtId="0" fontId="23" fillId="3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7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1" fillId="0" borderId="1" xfId="0" applyFont="1" applyFill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9" fillId="0" borderId="1" xfId="0" applyFont="1" applyBorder="1" applyAlignment="1"/>
    <xf numFmtId="0" fontId="35" fillId="0" borderId="15" xfId="0" applyFont="1" applyBorder="1" applyAlignment="1" applyProtection="1">
      <alignment horizont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 wrapText="1"/>
    </xf>
    <xf numFmtId="44" fontId="3" fillId="0" borderId="1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44" fontId="33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2" borderId="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6" fillId="0" borderId="15" xfId="0" applyFont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showGridLines="0" view="pageBreakPreview" topLeftCell="A2" zoomScaleNormal="88" zoomScaleSheetLayoutView="100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U16" sqref="U16"/>
    </sheetView>
  </sheetViews>
  <sheetFormatPr defaultRowHeight="15"/>
  <cols>
    <col min="1" max="1" width="3.85546875" style="70" customWidth="1"/>
    <col min="2" max="2" width="16.7109375" customWidth="1"/>
    <col min="3" max="3" width="22.140625" customWidth="1"/>
    <col min="4" max="5" width="5.7109375" customWidth="1"/>
    <col min="6" max="6" width="10.7109375" style="84" customWidth="1"/>
    <col min="7" max="8" width="5.7109375" customWidth="1"/>
    <col min="9" max="9" width="10.7109375" style="84" customWidth="1"/>
    <col min="10" max="10" width="6.5703125" hidden="1" customWidth="1"/>
    <col min="11" max="18" width="4.7109375" customWidth="1"/>
    <col min="19" max="21" width="5.7109375" customWidth="1"/>
    <col min="22" max="22" width="10.7109375" style="84" customWidth="1"/>
    <col min="23" max="23" width="14.140625" customWidth="1"/>
    <col min="24" max="24" width="10.85546875" customWidth="1"/>
    <col min="25" max="25" width="9.140625" style="70" hidden="1" customWidth="1"/>
  </cols>
  <sheetData>
    <row r="2" spans="1:25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</row>
    <row r="3" spans="1:25">
      <c r="A3" s="189" t="s">
        <v>445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204" t="s">
        <v>454</v>
      </c>
      <c r="W3" s="205"/>
    </row>
    <row r="4" spans="1:25" ht="15" customHeight="1">
      <c r="A4" s="190" t="s">
        <v>0</v>
      </c>
      <c r="B4" s="190" t="s">
        <v>23</v>
      </c>
      <c r="C4" s="190" t="s">
        <v>24</v>
      </c>
      <c r="D4" s="194" t="s">
        <v>43</v>
      </c>
      <c r="E4" s="195"/>
      <c r="F4" s="203"/>
      <c r="G4" s="194" t="s">
        <v>27</v>
      </c>
      <c r="H4" s="195"/>
      <c r="I4" s="203"/>
      <c r="J4" s="200" t="s">
        <v>21</v>
      </c>
      <c r="K4" s="212" t="s">
        <v>16</v>
      </c>
      <c r="L4" s="212"/>
      <c r="M4" s="212"/>
      <c r="N4" s="212"/>
      <c r="O4" s="212"/>
      <c r="P4" s="212"/>
      <c r="Q4" s="212"/>
      <c r="R4" s="213"/>
      <c r="S4" s="214" t="s">
        <v>30</v>
      </c>
      <c r="T4" s="212"/>
      <c r="U4" s="213"/>
      <c r="V4" s="206" t="s">
        <v>32</v>
      </c>
      <c r="W4" s="209" t="s">
        <v>14</v>
      </c>
    </row>
    <row r="5" spans="1:25" ht="35.25" customHeight="1">
      <c r="A5" s="190"/>
      <c r="B5" s="190"/>
      <c r="C5" s="190"/>
      <c r="D5" s="196" t="s">
        <v>25</v>
      </c>
      <c r="E5" s="196" t="s">
        <v>28</v>
      </c>
      <c r="F5" s="198" t="s">
        <v>26</v>
      </c>
      <c r="G5" s="196" t="s">
        <v>25</v>
      </c>
      <c r="H5" s="196" t="s">
        <v>28</v>
      </c>
      <c r="I5" s="198" t="s">
        <v>26</v>
      </c>
      <c r="J5" s="201"/>
      <c r="K5" s="215" t="s">
        <v>15</v>
      </c>
      <c r="L5" s="196" t="s">
        <v>10</v>
      </c>
      <c r="M5" s="196" t="s">
        <v>9</v>
      </c>
      <c r="N5" s="194" t="s">
        <v>17</v>
      </c>
      <c r="O5" s="195"/>
      <c r="P5" s="194" t="s">
        <v>18</v>
      </c>
      <c r="Q5" s="195"/>
      <c r="R5" s="196" t="s">
        <v>13</v>
      </c>
      <c r="S5" s="192" t="s">
        <v>7</v>
      </c>
      <c r="T5" s="192" t="s">
        <v>29</v>
      </c>
      <c r="U5" s="192" t="s">
        <v>8</v>
      </c>
      <c r="V5" s="207"/>
      <c r="W5" s="210"/>
    </row>
    <row r="6" spans="1:25" ht="33.75" customHeight="1">
      <c r="A6" s="190"/>
      <c r="B6" s="190"/>
      <c r="C6" s="190"/>
      <c r="D6" s="197"/>
      <c r="E6" s="197"/>
      <c r="F6" s="199"/>
      <c r="G6" s="197"/>
      <c r="H6" s="197"/>
      <c r="I6" s="199"/>
      <c r="J6" s="202"/>
      <c r="K6" s="216"/>
      <c r="L6" s="197"/>
      <c r="M6" s="197"/>
      <c r="N6" s="153" t="s">
        <v>11</v>
      </c>
      <c r="O6" s="153" t="s">
        <v>12</v>
      </c>
      <c r="P6" s="153" t="s">
        <v>11</v>
      </c>
      <c r="Q6" s="153" t="s">
        <v>12</v>
      </c>
      <c r="R6" s="197"/>
      <c r="S6" s="193"/>
      <c r="T6" s="193"/>
      <c r="U6" s="193"/>
      <c r="V6" s="208"/>
      <c r="W6" s="211"/>
      <c r="Y6" s="70" t="s">
        <v>392</v>
      </c>
    </row>
    <row r="7" spans="1:25" ht="60" customHeight="1">
      <c r="A7" s="118">
        <v>1</v>
      </c>
      <c r="B7" s="143" t="s">
        <v>415</v>
      </c>
      <c r="C7" s="138" t="s">
        <v>418</v>
      </c>
      <c r="D7" s="82">
        <f>'Patna (East)'!A24</f>
        <v>8</v>
      </c>
      <c r="E7" s="82">
        <f>'Patna (East)'!E26</f>
        <v>18</v>
      </c>
      <c r="F7" s="133">
        <f>'Patna (East)'!H26</f>
        <v>2397.6426500000002</v>
      </c>
      <c r="G7" s="118">
        <f t="shared" ref="G7:I8" si="0">D7</f>
        <v>8</v>
      </c>
      <c r="H7" s="82">
        <f t="shared" si="0"/>
        <v>18</v>
      </c>
      <c r="I7" s="134">
        <f t="shared" si="0"/>
        <v>2397.6426500000002</v>
      </c>
      <c r="J7" s="118"/>
      <c r="K7" s="118">
        <f>'Patna (East)'!M26</f>
        <v>0</v>
      </c>
      <c r="L7" s="118">
        <f>'Patna (East)'!N26</f>
        <v>0</v>
      </c>
      <c r="M7" s="118">
        <f>'Patna (East)'!O26</f>
        <v>1</v>
      </c>
      <c r="N7" s="118">
        <f>'Patna (East)'!P26</f>
        <v>0</v>
      </c>
      <c r="O7" s="118">
        <f>'Patna (East)'!Q26</f>
        <v>0</v>
      </c>
      <c r="P7" s="118">
        <f>'Patna (East)'!R26</f>
        <v>0</v>
      </c>
      <c r="Q7" s="118">
        <f>'Patna (East)'!S26</f>
        <v>0</v>
      </c>
      <c r="R7" s="118">
        <f>'Patna (East)'!T26</f>
        <v>13</v>
      </c>
      <c r="S7" s="135">
        <f>'Patna (East)'!J26</f>
        <v>3</v>
      </c>
      <c r="T7" s="135">
        <f t="shared" ref="T7:T12" si="1">K7+L7+M7+N7+O7+P7+Q7+R7</f>
        <v>14</v>
      </c>
      <c r="U7" s="135">
        <f>'Patna (East)'!U26</f>
        <v>1</v>
      </c>
      <c r="V7" s="136">
        <f>'Patna (East)'!V26</f>
        <v>1287.47</v>
      </c>
      <c r="W7" s="132"/>
      <c r="X7" s="10"/>
      <c r="Y7" s="55">
        <f>H7-S7-T7-U7</f>
        <v>0</v>
      </c>
    </row>
    <row r="8" spans="1:25" ht="60" customHeight="1">
      <c r="A8" s="111">
        <v>2</v>
      </c>
      <c r="B8" s="144" t="s">
        <v>416</v>
      </c>
      <c r="C8" s="139" t="s">
        <v>417</v>
      </c>
      <c r="D8" s="109">
        <f>'Patna (West)'!A12</f>
        <v>3</v>
      </c>
      <c r="E8" s="109">
        <f>'Patna (West)'!E14</f>
        <v>6</v>
      </c>
      <c r="F8" s="113">
        <f>'Patna (West)'!H14</f>
        <v>798.68000000000006</v>
      </c>
      <c r="G8" s="111">
        <f t="shared" si="0"/>
        <v>3</v>
      </c>
      <c r="H8" s="109">
        <f t="shared" si="0"/>
        <v>6</v>
      </c>
      <c r="I8" s="120">
        <f t="shared" si="0"/>
        <v>798.68000000000006</v>
      </c>
      <c r="J8" s="111"/>
      <c r="K8" s="111">
        <f>'Patna (West)'!M14</f>
        <v>0</v>
      </c>
      <c r="L8" s="111">
        <f>'Patna (West)'!N14</f>
        <v>0</v>
      </c>
      <c r="M8" s="111">
        <f>'Patna (West)'!O14</f>
        <v>1</v>
      </c>
      <c r="N8" s="111">
        <f>'Patna (West)'!P14</f>
        <v>0</v>
      </c>
      <c r="O8" s="111">
        <f>'Patna (West)'!Q14</f>
        <v>0</v>
      </c>
      <c r="P8" s="111">
        <f>'Patna (West)'!R14</f>
        <v>1</v>
      </c>
      <c r="Q8" s="111">
        <f>'Patna (West)'!S14</f>
        <v>1</v>
      </c>
      <c r="R8" s="111">
        <f>'Patna (West)'!T14</f>
        <v>3</v>
      </c>
      <c r="S8" s="115">
        <f>'Patna (West)'!J14</f>
        <v>0</v>
      </c>
      <c r="T8" s="135">
        <f t="shared" si="1"/>
        <v>6</v>
      </c>
      <c r="U8" s="115">
        <f>'Patna (West)'!U14</f>
        <v>0</v>
      </c>
      <c r="V8" s="117">
        <f>'Patna (West)'!V14</f>
        <v>358.08000000000004</v>
      </c>
      <c r="W8" s="131"/>
      <c r="X8" s="10"/>
      <c r="Y8" s="55">
        <f t="shared" ref="Y8:Y18" si="2">H8-S8-T8-U8</f>
        <v>0</v>
      </c>
    </row>
    <row r="9" spans="1:25" ht="60" customHeight="1">
      <c r="A9" s="110">
        <v>3</v>
      </c>
      <c r="B9" s="145" t="s">
        <v>375</v>
      </c>
      <c r="C9" s="140" t="s">
        <v>382</v>
      </c>
      <c r="D9" s="108">
        <f>Magadh!A15</f>
        <v>4</v>
      </c>
      <c r="E9" s="108">
        <f>Magadh!E17</f>
        <v>9</v>
      </c>
      <c r="F9" s="112">
        <f>Magadh!H17</f>
        <v>1136.08</v>
      </c>
      <c r="G9" s="110">
        <f>D9</f>
        <v>4</v>
      </c>
      <c r="H9" s="108">
        <f>E9</f>
        <v>9</v>
      </c>
      <c r="I9" s="119">
        <f>F9</f>
        <v>1136.08</v>
      </c>
      <c r="J9" s="65"/>
      <c r="K9" s="110">
        <f>Magadh!M17</f>
        <v>0</v>
      </c>
      <c r="L9" s="110">
        <f>Magadh!N17</f>
        <v>0</v>
      </c>
      <c r="M9" s="110">
        <f>Magadh!O17</f>
        <v>0</v>
      </c>
      <c r="N9" s="110">
        <f>Magadh!P17</f>
        <v>0</v>
      </c>
      <c r="O9" s="110">
        <f>Magadh!Q17</f>
        <v>0</v>
      </c>
      <c r="P9" s="110">
        <f>Magadh!R17</f>
        <v>0</v>
      </c>
      <c r="Q9" s="110">
        <f>Magadh!S17</f>
        <v>0</v>
      </c>
      <c r="R9" s="110">
        <f>Magadh!T17</f>
        <v>2</v>
      </c>
      <c r="S9" s="114">
        <f>Magadh!J17</f>
        <v>7</v>
      </c>
      <c r="T9" s="114">
        <f t="shared" si="1"/>
        <v>2</v>
      </c>
      <c r="U9" s="114">
        <f>Magadh!U17</f>
        <v>0</v>
      </c>
      <c r="V9" s="116">
        <f>Magadh!V17</f>
        <v>193.81</v>
      </c>
      <c r="W9" s="121"/>
      <c r="X9" s="10"/>
      <c r="Y9" s="55">
        <f t="shared" si="2"/>
        <v>0</v>
      </c>
    </row>
    <row r="10" spans="1:25" ht="60" customHeight="1">
      <c r="A10" s="110">
        <v>4</v>
      </c>
      <c r="B10" s="143" t="s">
        <v>373</v>
      </c>
      <c r="C10" s="140" t="s">
        <v>429</v>
      </c>
      <c r="D10" s="108">
        <f>Bhagalpur!A18</f>
        <v>5</v>
      </c>
      <c r="E10" s="108">
        <f>Bhagalpur!E19</f>
        <v>11</v>
      </c>
      <c r="F10" s="112">
        <f>Bhagalpur!H19</f>
        <v>1511.74</v>
      </c>
      <c r="G10" s="110">
        <f>D10</f>
        <v>5</v>
      </c>
      <c r="H10" s="108">
        <v>11</v>
      </c>
      <c r="I10" s="119">
        <f t="shared" ref="I10:I16" si="3">F10</f>
        <v>1511.74</v>
      </c>
      <c r="J10" s="65"/>
      <c r="K10" s="122">
        <f>Bhagalpur!M19</f>
        <v>0</v>
      </c>
      <c r="L10" s="122">
        <f>Bhagalpur!N19</f>
        <v>0</v>
      </c>
      <c r="M10" s="122">
        <f>Bhagalpur!O19</f>
        <v>0</v>
      </c>
      <c r="N10" s="122">
        <f>Bhagalpur!P19</f>
        <v>0</v>
      </c>
      <c r="O10" s="122">
        <f>Bhagalpur!Q19</f>
        <v>0</v>
      </c>
      <c r="P10" s="122">
        <f>Bhagalpur!R19</f>
        <v>0</v>
      </c>
      <c r="Q10" s="122">
        <f>Bhagalpur!S19</f>
        <v>0</v>
      </c>
      <c r="R10" s="122">
        <f>Bhagalpur!T19</f>
        <v>6</v>
      </c>
      <c r="S10" s="123">
        <f>Bhagalpur!J19</f>
        <v>0</v>
      </c>
      <c r="T10" s="123">
        <f t="shared" si="1"/>
        <v>6</v>
      </c>
      <c r="U10" s="123">
        <f>Bhagalpur!U19</f>
        <v>5</v>
      </c>
      <c r="V10" s="116">
        <f>Bhagalpur!V19</f>
        <v>1273.45</v>
      </c>
      <c r="W10" s="124"/>
      <c r="X10" s="10"/>
      <c r="Y10" s="55">
        <f t="shared" si="2"/>
        <v>0</v>
      </c>
    </row>
    <row r="11" spans="1:25" ht="60" customHeight="1">
      <c r="A11" s="110">
        <v>5</v>
      </c>
      <c r="B11" s="143" t="s">
        <v>374</v>
      </c>
      <c r="C11" s="140" t="s">
        <v>383</v>
      </c>
      <c r="D11" s="108">
        <f>Munger!A11</f>
        <v>3</v>
      </c>
      <c r="E11" s="108">
        <f>Munger!E13</f>
        <v>5</v>
      </c>
      <c r="F11" s="112">
        <f>Munger!H13</f>
        <v>687.9</v>
      </c>
      <c r="G11" s="110">
        <v>3</v>
      </c>
      <c r="H11" s="108">
        <v>5</v>
      </c>
      <c r="I11" s="119">
        <f t="shared" si="3"/>
        <v>687.9</v>
      </c>
      <c r="J11" s="65"/>
      <c r="K11" s="122">
        <f>Munger!M13</f>
        <v>0</v>
      </c>
      <c r="L11" s="122">
        <f>Munger!N13</f>
        <v>0</v>
      </c>
      <c r="M11" s="122">
        <f>Munger!O13</f>
        <v>1</v>
      </c>
      <c r="N11" s="122">
        <f>Munger!P13</f>
        <v>0</v>
      </c>
      <c r="O11" s="122">
        <f>Munger!Q13</f>
        <v>0</v>
      </c>
      <c r="P11" s="122">
        <f>Munger!R13</f>
        <v>0</v>
      </c>
      <c r="Q11" s="122">
        <f>Munger!S13</f>
        <v>0</v>
      </c>
      <c r="R11" s="122">
        <f>Munger!T13</f>
        <v>2</v>
      </c>
      <c r="S11" s="123">
        <f>Munger!J13</f>
        <v>2</v>
      </c>
      <c r="T11" s="123">
        <f t="shared" si="1"/>
        <v>3</v>
      </c>
      <c r="U11" s="123">
        <f>Munger!U13</f>
        <v>0</v>
      </c>
      <c r="V11" s="116">
        <f>Munger!V13</f>
        <v>172.43</v>
      </c>
      <c r="W11" s="124"/>
      <c r="X11" s="10"/>
      <c r="Y11" s="55">
        <f t="shared" si="2"/>
        <v>0</v>
      </c>
    </row>
    <row r="12" spans="1:25" ht="60" customHeight="1">
      <c r="A12" s="110">
        <v>6</v>
      </c>
      <c r="B12" s="145" t="s">
        <v>391</v>
      </c>
      <c r="C12" s="140" t="s">
        <v>384</v>
      </c>
      <c r="D12" s="108">
        <f>Kosi!A10</f>
        <v>2</v>
      </c>
      <c r="E12" s="110">
        <f>Kosi!E12</f>
        <v>4</v>
      </c>
      <c r="F12" s="112">
        <f>Kosi!H12</f>
        <v>560.79999999999995</v>
      </c>
      <c r="G12" s="110">
        <v>2</v>
      </c>
      <c r="H12" s="108">
        <f>E12</f>
        <v>4</v>
      </c>
      <c r="I12" s="119">
        <f t="shared" si="3"/>
        <v>560.79999999999995</v>
      </c>
      <c r="J12" s="65"/>
      <c r="K12" s="122">
        <f>Kosi!N12</f>
        <v>0</v>
      </c>
      <c r="L12" s="122">
        <f>Kosi!O12</f>
        <v>0</v>
      </c>
      <c r="M12" s="122">
        <f>Kosi!P12</f>
        <v>0</v>
      </c>
      <c r="N12" s="122">
        <f>Kosi!Q12</f>
        <v>0</v>
      </c>
      <c r="O12" s="122">
        <f>Kosi!R12</f>
        <v>0</v>
      </c>
      <c r="P12" s="122">
        <f>Kosi!S12</f>
        <v>0</v>
      </c>
      <c r="Q12" s="122">
        <f>Kosi!T12</f>
        <v>0</v>
      </c>
      <c r="R12" s="122">
        <f>Kosi!U12</f>
        <v>3</v>
      </c>
      <c r="S12" s="123">
        <f>Kosi!K12</f>
        <v>1</v>
      </c>
      <c r="T12" s="123">
        <f t="shared" si="1"/>
        <v>3</v>
      </c>
      <c r="U12" s="123">
        <f>Kosi!V12</f>
        <v>0</v>
      </c>
      <c r="V12" s="116">
        <f>Kosi!W12</f>
        <v>336.58000000000004</v>
      </c>
      <c r="W12" s="124"/>
      <c r="X12" s="10"/>
      <c r="Y12" s="55">
        <f t="shared" si="2"/>
        <v>0</v>
      </c>
    </row>
    <row r="13" spans="1:25" ht="60" customHeight="1">
      <c r="A13" s="118">
        <v>7</v>
      </c>
      <c r="B13" s="143" t="s">
        <v>379</v>
      </c>
      <c r="C13" s="138" t="s">
        <v>424</v>
      </c>
      <c r="D13" s="82">
        <f>Purnea!A8</f>
        <v>0</v>
      </c>
      <c r="E13" s="118">
        <f>Purnea!E10</f>
        <v>0</v>
      </c>
      <c r="F13" s="133">
        <f>Purnea!H10</f>
        <v>0</v>
      </c>
      <c r="G13" s="118">
        <v>0</v>
      </c>
      <c r="H13" s="82">
        <v>0</v>
      </c>
      <c r="I13" s="134">
        <f t="shared" si="3"/>
        <v>0</v>
      </c>
      <c r="J13" s="118"/>
      <c r="K13" s="148">
        <f>Purnea!N10</f>
        <v>0</v>
      </c>
      <c r="L13" s="148">
        <f>Purnea!O10</f>
        <v>0</v>
      </c>
      <c r="M13" s="148">
        <f>Purnea!P10</f>
        <v>0</v>
      </c>
      <c r="N13" s="148">
        <f>Purnea!Q10</f>
        <v>0</v>
      </c>
      <c r="O13" s="148">
        <f>Purnea!R10</f>
        <v>0</v>
      </c>
      <c r="P13" s="148">
        <f>Purnea!S10</f>
        <v>0</v>
      </c>
      <c r="Q13" s="148">
        <f>Purnea!T10</f>
        <v>0</v>
      </c>
      <c r="R13" s="148">
        <f>Purnea!U10</f>
        <v>0</v>
      </c>
      <c r="S13" s="149">
        <f>Purnea!K10</f>
        <v>0</v>
      </c>
      <c r="T13" s="135">
        <f t="shared" ref="T13:T17" si="4">K13+L13+M13+N13+O13+P13+Q13+R13</f>
        <v>0</v>
      </c>
      <c r="U13" s="149">
        <f>Purnea!V10</f>
        <v>0</v>
      </c>
      <c r="V13" s="136">
        <f>Purnea!W10</f>
        <v>0</v>
      </c>
      <c r="W13" s="150"/>
      <c r="X13" s="10"/>
      <c r="Y13" s="55">
        <f t="shared" si="2"/>
        <v>0</v>
      </c>
    </row>
    <row r="14" spans="1:25" ht="60" customHeight="1">
      <c r="A14" s="118">
        <v>8</v>
      </c>
      <c r="B14" s="143" t="s">
        <v>421</v>
      </c>
      <c r="C14" s="138" t="s">
        <v>423</v>
      </c>
      <c r="D14" s="82">
        <f>'Tirhut (East)'!A16</f>
        <v>4</v>
      </c>
      <c r="E14" s="118">
        <f>'Tirhut (East)'!E19</f>
        <v>11</v>
      </c>
      <c r="F14" s="133">
        <f>'Tirhut (East)'!H19</f>
        <v>1480.3</v>
      </c>
      <c r="G14" s="118">
        <f>D14</f>
        <v>4</v>
      </c>
      <c r="H14" s="141">
        <f>E14</f>
        <v>11</v>
      </c>
      <c r="I14" s="134">
        <f t="shared" si="3"/>
        <v>1480.3</v>
      </c>
      <c r="J14" s="118"/>
      <c r="K14" s="118">
        <f>'Tirhut (East)'!L19</f>
        <v>0</v>
      </c>
      <c r="L14" s="118">
        <f>'Tirhut (East)'!M19</f>
        <v>1</v>
      </c>
      <c r="M14" s="118">
        <f>'Tirhut (East)'!N19</f>
        <v>1</v>
      </c>
      <c r="N14" s="118">
        <f>'Tirhut (East)'!O19</f>
        <v>0</v>
      </c>
      <c r="O14" s="118">
        <f>'Tirhut (East)'!P19</f>
        <v>2</v>
      </c>
      <c r="P14" s="118">
        <f>'Tirhut (East)'!Q19</f>
        <v>0</v>
      </c>
      <c r="Q14" s="118">
        <f>'Tirhut (East)'!R19</f>
        <v>0</v>
      </c>
      <c r="R14" s="118">
        <f>'Tirhut (East)'!S19</f>
        <v>0</v>
      </c>
      <c r="S14" s="135">
        <f>'Tirhut (East)'!I19</f>
        <v>5</v>
      </c>
      <c r="T14" s="135">
        <f>K14+L14+M14+N14+O14+P14+Q14+R14</f>
        <v>4</v>
      </c>
      <c r="U14" s="135">
        <f>'Tirhut (East)'!T19</f>
        <v>2</v>
      </c>
      <c r="V14" s="136">
        <f>'Tirhut (East)'!U19</f>
        <v>239.06</v>
      </c>
      <c r="W14" s="142"/>
      <c r="X14" s="10"/>
      <c r="Y14" s="55">
        <f t="shared" si="2"/>
        <v>0</v>
      </c>
    </row>
    <row r="15" spans="1:25" ht="60" customHeight="1">
      <c r="A15" s="111">
        <v>9</v>
      </c>
      <c r="B15" s="143" t="s">
        <v>422</v>
      </c>
      <c r="C15" s="139" t="s">
        <v>431</v>
      </c>
      <c r="D15" s="109">
        <f>'Tirhut (West)'!A19</f>
        <v>6</v>
      </c>
      <c r="E15" s="111">
        <f>'Tirhut (West)'!E20</f>
        <v>12</v>
      </c>
      <c r="F15" s="113">
        <f>'Tirhut (West)'!H20</f>
        <v>1690.2699999999998</v>
      </c>
      <c r="G15" s="111">
        <f>D15</f>
        <v>6</v>
      </c>
      <c r="H15" s="126">
        <f>E15</f>
        <v>12</v>
      </c>
      <c r="I15" s="120">
        <f t="shared" si="3"/>
        <v>1690.2699999999998</v>
      </c>
      <c r="J15" s="111"/>
      <c r="K15" s="111">
        <f>'Tirhut (West)'!L20</f>
        <v>0</v>
      </c>
      <c r="L15" s="111">
        <f>'Tirhut (West)'!M20</f>
        <v>1</v>
      </c>
      <c r="M15" s="111">
        <f>'Tirhut (West)'!N20</f>
        <v>0</v>
      </c>
      <c r="N15" s="111">
        <f>'Tirhut (West)'!O20</f>
        <v>0</v>
      </c>
      <c r="O15" s="111">
        <f>'Tirhut (West)'!P20</f>
        <v>0</v>
      </c>
      <c r="P15" s="111">
        <f>'Tirhut (West)'!Q20</f>
        <v>0</v>
      </c>
      <c r="Q15" s="111">
        <f>'Tirhut (West)'!R20</f>
        <v>1</v>
      </c>
      <c r="R15" s="111">
        <f>'Tirhut (West)'!S20</f>
        <v>6</v>
      </c>
      <c r="S15" s="115">
        <f>'Tirhut (West)'!I20</f>
        <v>4</v>
      </c>
      <c r="T15" s="135">
        <f>K15+L15+M15+N15+O15+P15+Q15+R15</f>
        <v>8</v>
      </c>
      <c r="U15" s="115">
        <f>'Tirhut (West)'!T20</f>
        <v>0</v>
      </c>
      <c r="V15" s="117">
        <f>'Tirhut (West)'!U20</f>
        <v>450.29999999999995</v>
      </c>
      <c r="W15" s="128"/>
      <c r="X15" s="10"/>
      <c r="Y15" s="55">
        <f t="shared" si="2"/>
        <v>0</v>
      </c>
    </row>
    <row r="16" spans="1:25" ht="60" customHeight="1">
      <c r="A16" s="110">
        <v>10</v>
      </c>
      <c r="B16" s="145" t="s">
        <v>380</v>
      </c>
      <c r="C16" s="140" t="s">
        <v>428</v>
      </c>
      <c r="D16" s="108">
        <f>Darbhanga!A25</f>
        <v>8</v>
      </c>
      <c r="E16" s="110">
        <f>Darbhanga!E28</f>
        <v>20</v>
      </c>
      <c r="F16" s="112">
        <f>Darbhanga!H28</f>
        <v>2793.9</v>
      </c>
      <c r="G16" s="110">
        <v>8</v>
      </c>
      <c r="H16" s="125">
        <f>E16</f>
        <v>20</v>
      </c>
      <c r="I16" s="119">
        <f t="shared" si="3"/>
        <v>2793.9</v>
      </c>
      <c r="J16" s="65"/>
      <c r="K16" s="110">
        <f>Darbhanga!L28</f>
        <v>1</v>
      </c>
      <c r="L16" s="110">
        <f>Darbhanga!M28</f>
        <v>0</v>
      </c>
      <c r="M16" s="110">
        <f>Darbhanga!N28</f>
        <v>0</v>
      </c>
      <c r="N16" s="110">
        <f>Darbhanga!O28</f>
        <v>0</v>
      </c>
      <c r="O16" s="110">
        <f>Darbhanga!P28</f>
        <v>0</v>
      </c>
      <c r="P16" s="110">
        <f>Darbhanga!Q28</f>
        <v>0</v>
      </c>
      <c r="Q16" s="110">
        <f>Darbhanga!R28</f>
        <v>1</v>
      </c>
      <c r="R16" s="110">
        <f>Darbhanga!S28</f>
        <v>5</v>
      </c>
      <c r="S16" s="114">
        <f>Darbhanga!I28</f>
        <v>1</v>
      </c>
      <c r="T16" s="114">
        <f t="shared" si="4"/>
        <v>7</v>
      </c>
      <c r="U16" s="114">
        <f>Darbhanga!T28</f>
        <v>12</v>
      </c>
      <c r="V16" s="116">
        <f>Darbhanga!U28</f>
        <v>1957.1800000000003</v>
      </c>
      <c r="W16" s="127"/>
      <c r="X16" s="10"/>
      <c r="Y16" s="55">
        <f t="shared" si="2"/>
        <v>0</v>
      </c>
    </row>
    <row r="17" spans="1:25" ht="60" customHeight="1">
      <c r="A17" s="110">
        <v>11</v>
      </c>
      <c r="B17" s="145" t="s">
        <v>381</v>
      </c>
      <c r="C17" s="140" t="s">
        <v>430</v>
      </c>
      <c r="D17" s="108">
        <f>Saran!A23</f>
        <v>7</v>
      </c>
      <c r="E17" s="110">
        <f>Saran!E25</f>
        <v>17</v>
      </c>
      <c r="F17" s="112">
        <f>Saran!H25</f>
        <v>2318.9</v>
      </c>
      <c r="G17" s="110">
        <v>7</v>
      </c>
      <c r="H17" s="108">
        <f>E17</f>
        <v>17</v>
      </c>
      <c r="I17" s="119">
        <f>Saran!H25</f>
        <v>2318.9</v>
      </c>
      <c r="J17" s="65"/>
      <c r="K17" s="110">
        <f>Saran!L25</f>
        <v>1</v>
      </c>
      <c r="L17" s="110">
        <f>Saran!M25</f>
        <v>0</v>
      </c>
      <c r="M17" s="110">
        <f>Saran!N25</f>
        <v>0</v>
      </c>
      <c r="N17" s="110">
        <f>Saran!O25</f>
        <v>0</v>
      </c>
      <c r="O17" s="110">
        <f>Saran!P25</f>
        <v>0</v>
      </c>
      <c r="P17" s="110">
        <f>Saran!Q25</f>
        <v>0</v>
      </c>
      <c r="Q17" s="110">
        <f>Saran!R25</f>
        <v>2</v>
      </c>
      <c r="R17" s="110">
        <f>Saran!S25</f>
        <v>8</v>
      </c>
      <c r="S17" s="114">
        <f>Saran!I25</f>
        <v>0</v>
      </c>
      <c r="T17" s="114">
        <f t="shared" si="4"/>
        <v>11</v>
      </c>
      <c r="U17" s="114">
        <f>Saran!T25</f>
        <v>6</v>
      </c>
      <c r="V17" s="116">
        <f>Saran!U25</f>
        <v>1559.8700000000001</v>
      </c>
      <c r="W17" s="124"/>
      <c r="X17" s="10"/>
      <c r="Y17" s="55">
        <f t="shared" si="2"/>
        <v>0</v>
      </c>
    </row>
    <row r="18" spans="1:25">
      <c r="A18" s="187" t="s">
        <v>42</v>
      </c>
      <c r="B18" s="188"/>
      <c r="C18" s="188"/>
      <c r="D18" s="83">
        <f>SUM(D7:D17)</f>
        <v>50</v>
      </c>
      <c r="E18" s="83">
        <f t="shared" ref="E18:V18" si="5">SUM(E7:E17)</f>
        <v>113</v>
      </c>
      <c r="F18" s="83">
        <f t="shared" si="5"/>
        <v>15376.212649999999</v>
      </c>
      <c r="G18" s="83">
        <f>SUM(G7:G17)</f>
        <v>50</v>
      </c>
      <c r="H18" s="83">
        <f t="shared" si="5"/>
        <v>113</v>
      </c>
      <c r="I18" s="83">
        <f t="shared" si="5"/>
        <v>15376.212649999999</v>
      </c>
      <c r="J18" s="83">
        <f t="shared" si="5"/>
        <v>0</v>
      </c>
      <c r="K18" s="83">
        <f t="shared" si="5"/>
        <v>2</v>
      </c>
      <c r="L18" s="83">
        <f t="shared" si="5"/>
        <v>2</v>
      </c>
      <c r="M18" s="83">
        <f t="shared" si="5"/>
        <v>4</v>
      </c>
      <c r="N18" s="83">
        <f t="shared" si="5"/>
        <v>0</v>
      </c>
      <c r="O18" s="83">
        <f t="shared" si="5"/>
        <v>2</v>
      </c>
      <c r="P18" s="83">
        <f t="shared" si="5"/>
        <v>1</v>
      </c>
      <c r="Q18" s="83">
        <f t="shared" si="5"/>
        <v>5</v>
      </c>
      <c r="R18" s="83">
        <f t="shared" si="5"/>
        <v>48</v>
      </c>
      <c r="S18" s="83">
        <f t="shared" si="5"/>
        <v>23</v>
      </c>
      <c r="T18" s="83">
        <f t="shared" si="5"/>
        <v>64</v>
      </c>
      <c r="U18" s="83">
        <f>SUM(U7:U17)</f>
        <v>26</v>
      </c>
      <c r="V18" s="83">
        <f t="shared" si="5"/>
        <v>7828.2300000000005</v>
      </c>
      <c r="W18" s="83"/>
      <c r="Y18" s="55">
        <f t="shared" si="2"/>
        <v>0</v>
      </c>
    </row>
  </sheetData>
  <mergeCells count="29">
    <mergeCell ref="B4:B6"/>
    <mergeCell ref="C4:C6"/>
    <mergeCell ref="G5:G6"/>
    <mergeCell ref="K4:R4"/>
    <mergeCell ref="S4:U4"/>
    <mergeCell ref="K5:K6"/>
    <mergeCell ref="F5:F6"/>
    <mergeCell ref="G4:I4"/>
    <mergeCell ref="V3:W3"/>
    <mergeCell ref="L5:L6"/>
    <mergeCell ref="M5:M6"/>
    <mergeCell ref="V4:V6"/>
    <mergeCell ref="W4:W6"/>
    <mergeCell ref="A18:C18"/>
    <mergeCell ref="A3:U3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</mergeCells>
  <pageMargins left="0.45" right="0.118110236220472" top="0.51" bottom="0.15748031496063" header="0.118110236220472" footer="0.118110236220472"/>
  <pageSetup paperSize="9" scale="84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96" zoomScaleSheetLayoutView="96" workbookViewId="0">
      <pane xSplit="1" ySplit="7" topLeftCell="B14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18" sqref="R18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2" customWidth="1"/>
    <col min="5" max="5" width="3.42578125" customWidth="1"/>
    <col min="6" max="6" width="19.42578125" customWidth="1"/>
    <col min="7" max="7" width="17.57031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1.4257812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18" t="str">
        <f>'Patna (West)'!A2</f>
        <v>Progress Report for the construction of Girls Hostel (2010-11)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>
      <c r="A3" s="219" t="s">
        <v>426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 t="str">
        <f>Summary!V3</f>
        <v>Date: 31.05.2015</v>
      </c>
      <c r="V3" s="221"/>
    </row>
    <row r="4" spans="1:22">
      <c r="A4" s="292" t="s">
        <v>386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225" t="s">
        <v>16</v>
      </c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190" t="s">
        <v>21</v>
      </c>
      <c r="V5" s="276" t="s">
        <v>14</v>
      </c>
    </row>
    <row r="6" spans="1:22" ht="34.5" customHeight="1">
      <c r="A6" s="190"/>
      <c r="B6" s="190"/>
      <c r="C6" s="190"/>
      <c r="D6" s="190"/>
      <c r="E6" s="190"/>
      <c r="F6" s="190"/>
      <c r="G6" s="190"/>
      <c r="H6" s="190"/>
      <c r="I6" s="293" t="s">
        <v>7</v>
      </c>
      <c r="J6" s="190" t="s">
        <v>352</v>
      </c>
      <c r="K6" s="190" t="s">
        <v>353</v>
      </c>
      <c r="L6" s="225" t="s">
        <v>15</v>
      </c>
      <c r="M6" s="190" t="s">
        <v>10</v>
      </c>
      <c r="N6" s="190" t="s">
        <v>9</v>
      </c>
      <c r="O6" s="194" t="s">
        <v>17</v>
      </c>
      <c r="P6" s="203"/>
      <c r="Q6" s="190" t="s">
        <v>18</v>
      </c>
      <c r="R6" s="190"/>
      <c r="S6" s="190" t="s">
        <v>13</v>
      </c>
      <c r="T6" s="190" t="s">
        <v>8</v>
      </c>
      <c r="U6" s="190"/>
      <c r="V6" s="276"/>
    </row>
    <row r="7" spans="1:22" ht="26.25" customHeight="1">
      <c r="A7" s="190"/>
      <c r="B7" s="190"/>
      <c r="C7" s="190"/>
      <c r="D7" s="190"/>
      <c r="E7" s="190"/>
      <c r="F7" s="190"/>
      <c r="G7" s="190"/>
      <c r="H7" s="190"/>
      <c r="I7" s="293"/>
      <c r="J7" s="190"/>
      <c r="K7" s="190"/>
      <c r="L7" s="225"/>
      <c r="M7" s="190"/>
      <c r="N7" s="190"/>
      <c r="O7" s="151" t="s">
        <v>11</v>
      </c>
      <c r="P7" s="151" t="s">
        <v>12</v>
      </c>
      <c r="Q7" s="151" t="s">
        <v>11</v>
      </c>
      <c r="R7" s="151" t="s">
        <v>12</v>
      </c>
      <c r="S7" s="190"/>
      <c r="T7" s="190"/>
      <c r="U7" s="190"/>
      <c r="V7" s="276"/>
    </row>
    <row r="8" spans="1:22" ht="35.1" customHeight="1">
      <c r="A8" s="304">
        <v>1</v>
      </c>
      <c r="B8" s="261" t="s">
        <v>129</v>
      </c>
      <c r="C8" s="286" t="s">
        <v>130</v>
      </c>
      <c r="D8" s="156" t="s">
        <v>131</v>
      </c>
      <c r="E8" s="161">
        <v>1</v>
      </c>
      <c r="F8" s="156" t="s">
        <v>132</v>
      </c>
      <c r="G8" s="236" t="s">
        <v>338</v>
      </c>
      <c r="H8" s="304">
        <v>279.99</v>
      </c>
      <c r="I8" s="17"/>
      <c r="J8" s="313"/>
      <c r="K8" s="313"/>
      <c r="L8" s="89"/>
      <c r="M8" s="101">
        <v>1</v>
      </c>
      <c r="N8" s="99"/>
      <c r="O8" s="44"/>
      <c r="P8" s="44"/>
      <c r="Q8" s="44"/>
      <c r="R8" s="44"/>
      <c r="S8" s="44"/>
      <c r="T8" s="44"/>
      <c r="U8" s="304">
        <v>89.75</v>
      </c>
      <c r="V8" s="184" t="s">
        <v>446</v>
      </c>
    </row>
    <row r="9" spans="1:22" ht="35.1" customHeight="1">
      <c r="A9" s="306"/>
      <c r="B9" s="263"/>
      <c r="C9" s="287"/>
      <c r="D9" s="157" t="s">
        <v>133</v>
      </c>
      <c r="E9" s="161">
        <v>2</v>
      </c>
      <c r="F9" s="156" t="s">
        <v>134</v>
      </c>
      <c r="G9" s="237"/>
      <c r="H9" s="306"/>
      <c r="I9" s="17"/>
      <c r="J9" s="314"/>
      <c r="K9" s="314"/>
      <c r="L9" s="89"/>
      <c r="M9" s="89"/>
      <c r="N9" s="89"/>
      <c r="O9" s="89"/>
      <c r="P9" s="89"/>
      <c r="Q9" s="89"/>
      <c r="R9" s="89"/>
      <c r="S9" s="49">
        <v>1</v>
      </c>
      <c r="T9" s="44"/>
      <c r="U9" s="306"/>
      <c r="V9" s="28"/>
    </row>
    <row r="10" spans="1:22" ht="35.1" customHeight="1">
      <c r="A10" s="304">
        <v>2</v>
      </c>
      <c r="B10" s="261" t="s">
        <v>135</v>
      </c>
      <c r="C10" s="286" t="s">
        <v>130</v>
      </c>
      <c r="D10" s="156" t="s">
        <v>136</v>
      </c>
      <c r="E10" s="161">
        <v>1</v>
      </c>
      <c r="F10" s="156" t="s">
        <v>137</v>
      </c>
      <c r="G10" s="236" t="s">
        <v>339</v>
      </c>
      <c r="H10" s="304">
        <v>285.39</v>
      </c>
      <c r="I10" s="18"/>
      <c r="J10" s="310"/>
      <c r="K10" s="310"/>
      <c r="L10" s="89"/>
      <c r="M10" s="89"/>
      <c r="N10" s="89"/>
      <c r="O10" s="89"/>
      <c r="P10" s="89"/>
      <c r="Q10" s="89"/>
      <c r="R10" s="89"/>
      <c r="S10" s="49">
        <v>1</v>
      </c>
      <c r="T10" s="44"/>
      <c r="U10" s="304">
        <v>144.94999999999999</v>
      </c>
      <c r="V10" s="16"/>
    </row>
    <row r="11" spans="1:22" ht="35.1" customHeight="1">
      <c r="A11" s="306"/>
      <c r="B11" s="263"/>
      <c r="C11" s="287"/>
      <c r="D11" s="156" t="s">
        <v>138</v>
      </c>
      <c r="E11" s="161">
        <v>2</v>
      </c>
      <c r="F11" s="156" t="s">
        <v>139</v>
      </c>
      <c r="G11" s="237"/>
      <c r="H11" s="306"/>
      <c r="I11" s="7"/>
      <c r="J11" s="311"/>
      <c r="K11" s="311"/>
      <c r="L11" s="52"/>
      <c r="M11" s="52"/>
      <c r="N11" s="52"/>
      <c r="O11" s="52"/>
      <c r="P11" s="52"/>
      <c r="Q11" s="52"/>
      <c r="R11" s="52"/>
      <c r="S11" s="52">
        <v>1</v>
      </c>
      <c r="T11" s="45"/>
      <c r="U11" s="306"/>
      <c r="V11" s="1"/>
    </row>
    <row r="12" spans="1:22" ht="35.1" customHeight="1">
      <c r="A12" s="304">
        <v>3</v>
      </c>
      <c r="B12" s="261" t="s">
        <v>140</v>
      </c>
      <c r="C12" s="286" t="s">
        <v>141</v>
      </c>
      <c r="D12" s="156" t="s">
        <v>142</v>
      </c>
      <c r="E12" s="161">
        <v>1</v>
      </c>
      <c r="F12" s="156" t="s">
        <v>143</v>
      </c>
      <c r="G12" s="236" t="s">
        <v>340</v>
      </c>
      <c r="H12" s="304">
        <v>416.19</v>
      </c>
      <c r="I12" s="1"/>
      <c r="J12" s="233"/>
      <c r="K12" s="233"/>
      <c r="L12" s="38"/>
      <c r="M12" s="38"/>
      <c r="N12" s="38"/>
      <c r="O12" s="38"/>
      <c r="P12" s="38"/>
      <c r="Q12" s="38"/>
      <c r="R12" s="38"/>
      <c r="S12" s="38">
        <v>1</v>
      </c>
      <c r="T12" s="39"/>
      <c r="U12" s="304">
        <v>163.85</v>
      </c>
      <c r="V12" s="1"/>
    </row>
    <row r="13" spans="1:22" ht="35.1" customHeight="1">
      <c r="A13" s="305"/>
      <c r="B13" s="262"/>
      <c r="C13" s="312"/>
      <c r="D13" s="156" t="s">
        <v>144</v>
      </c>
      <c r="E13" s="161">
        <v>2</v>
      </c>
      <c r="F13" s="156" t="s">
        <v>145</v>
      </c>
      <c r="G13" s="245"/>
      <c r="H13" s="305"/>
      <c r="I13" s="1"/>
      <c r="J13" s="244"/>
      <c r="K13" s="244"/>
      <c r="L13" s="38"/>
      <c r="M13" s="38"/>
      <c r="N13" s="38"/>
      <c r="O13" s="38"/>
      <c r="P13" s="38"/>
      <c r="Q13" s="38"/>
      <c r="R13" s="38"/>
      <c r="S13" s="104">
        <v>1</v>
      </c>
      <c r="T13" s="39"/>
      <c r="U13" s="305"/>
      <c r="V13" s="1"/>
    </row>
    <row r="14" spans="1:22" ht="35.1" customHeight="1">
      <c r="A14" s="306"/>
      <c r="B14" s="263"/>
      <c r="C14" s="287"/>
      <c r="D14" s="156" t="s">
        <v>146</v>
      </c>
      <c r="E14" s="161">
        <v>3</v>
      </c>
      <c r="F14" s="156" t="s">
        <v>147</v>
      </c>
      <c r="G14" s="237"/>
      <c r="H14" s="306"/>
      <c r="I14" s="1"/>
      <c r="J14" s="234"/>
      <c r="K14" s="234"/>
      <c r="L14" s="38"/>
      <c r="M14" s="38"/>
      <c r="N14" s="38"/>
      <c r="O14" s="38"/>
      <c r="P14" s="38"/>
      <c r="Q14" s="38"/>
      <c r="R14" s="38"/>
      <c r="S14" s="60">
        <v>1</v>
      </c>
      <c r="T14" s="39"/>
      <c r="U14" s="306"/>
      <c r="V14" s="1"/>
    </row>
    <row r="15" spans="1:22" ht="35.1" customHeight="1">
      <c r="A15" s="304">
        <v>4</v>
      </c>
      <c r="B15" s="261" t="s">
        <v>148</v>
      </c>
      <c r="C15" s="286" t="s">
        <v>130</v>
      </c>
      <c r="D15" s="156" t="s">
        <v>149</v>
      </c>
      <c r="E15" s="161">
        <v>1</v>
      </c>
      <c r="F15" s="156" t="s">
        <v>150</v>
      </c>
      <c r="G15" s="236" t="s">
        <v>443</v>
      </c>
      <c r="H15" s="304">
        <v>420.5</v>
      </c>
      <c r="I15" s="1">
        <v>1</v>
      </c>
      <c r="J15" s="64"/>
      <c r="K15" s="64"/>
      <c r="L15" s="39"/>
      <c r="M15" s="39"/>
      <c r="N15" s="39"/>
      <c r="O15" s="39"/>
      <c r="P15" s="39"/>
      <c r="Q15" s="39"/>
      <c r="R15" s="39"/>
      <c r="S15" s="39"/>
      <c r="T15" s="39"/>
      <c r="U15" s="304"/>
      <c r="V15" s="1"/>
    </row>
    <row r="16" spans="1:22" ht="35.1" customHeight="1">
      <c r="A16" s="305"/>
      <c r="B16" s="262"/>
      <c r="C16" s="312"/>
      <c r="D16" s="156" t="s">
        <v>151</v>
      </c>
      <c r="E16" s="161">
        <v>2</v>
      </c>
      <c r="F16" s="156" t="s">
        <v>152</v>
      </c>
      <c r="G16" s="245"/>
      <c r="H16" s="305"/>
      <c r="I16" s="1">
        <v>1</v>
      </c>
      <c r="J16" s="64"/>
      <c r="K16" s="64"/>
      <c r="L16" s="39"/>
      <c r="M16" s="39"/>
      <c r="N16" s="39"/>
      <c r="O16" s="39"/>
      <c r="P16" s="39"/>
      <c r="Q16" s="39"/>
      <c r="R16" s="39"/>
      <c r="S16" s="39"/>
      <c r="T16" s="39"/>
      <c r="U16" s="305"/>
      <c r="V16" s="1"/>
    </row>
    <row r="17" spans="1:22" ht="35.1" customHeight="1">
      <c r="A17" s="306"/>
      <c r="B17" s="263"/>
      <c r="C17" s="287"/>
      <c r="D17" s="156" t="s">
        <v>153</v>
      </c>
      <c r="E17" s="161">
        <v>3</v>
      </c>
      <c r="F17" s="156" t="s">
        <v>154</v>
      </c>
      <c r="G17" s="237"/>
      <c r="H17" s="306"/>
      <c r="I17" s="1">
        <v>1</v>
      </c>
      <c r="J17" s="64"/>
      <c r="K17" s="64"/>
      <c r="L17" s="39"/>
      <c r="M17" s="39"/>
      <c r="N17" s="39"/>
      <c r="O17" s="39"/>
      <c r="P17" s="39"/>
      <c r="Q17" s="39"/>
      <c r="R17" s="39"/>
      <c r="S17" s="39"/>
      <c r="T17" s="39"/>
      <c r="U17" s="306"/>
      <c r="V17" s="1"/>
    </row>
    <row r="18" spans="1:22" ht="35.1" customHeight="1">
      <c r="A18" s="62">
        <v>5</v>
      </c>
      <c r="B18" s="154" t="s">
        <v>155</v>
      </c>
      <c r="C18" s="168" t="s">
        <v>141</v>
      </c>
      <c r="D18" s="156" t="s">
        <v>156</v>
      </c>
      <c r="E18" s="161">
        <v>1</v>
      </c>
      <c r="F18" s="156" t="s">
        <v>411</v>
      </c>
      <c r="G18" s="161" t="s">
        <v>341</v>
      </c>
      <c r="H18" s="62">
        <v>142.1</v>
      </c>
      <c r="I18" s="1"/>
      <c r="J18" s="64"/>
      <c r="K18" s="64"/>
      <c r="L18" s="60"/>
      <c r="M18" s="60"/>
      <c r="N18" s="60"/>
      <c r="O18" s="60"/>
      <c r="P18" s="60"/>
      <c r="Q18" s="60"/>
      <c r="R18" s="60">
        <v>1</v>
      </c>
      <c r="S18" s="39"/>
      <c r="T18" s="39"/>
      <c r="U18" s="62">
        <v>51.75</v>
      </c>
      <c r="V18" s="1"/>
    </row>
    <row r="19" spans="1:22" ht="35.1" customHeight="1">
      <c r="A19" s="62">
        <v>6</v>
      </c>
      <c r="B19" s="154" t="s">
        <v>180</v>
      </c>
      <c r="C19" s="168" t="s">
        <v>181</v>
      </c>
      <c r="D19" s="169" t="s">
        <v>182</v>
      </c>
      <c r="E19" s="161">
        <v>1</v>
      </c>
      <c r="F19" s="156" t="s">
        <v>183</v>
      </c>
      <c r="G19" s="161" t="s">
        <v>444</v>
      </c>
      <c r="H19" s="62">
        <v>146.1</v>
      </c>
      <c r="I19" s="1">
        <v>1</v>
      </c>
      <c r="J19" s="64"/>
      <c r="K19" s="64"/>
      <c r="L19" s="39"/>
      <c r="M19" s="39"/>
      <c r="N19" s="39"/>
      <c r="O19" s="39"/>
      <c r="P19" s="39"/>
      <c r="Q19" s="39"/>
      <c r="R19" s="39"/>
      <c r="S19" s="39"/>
      <c r="T19" s="39"/>
      <c r="U19" s="62"/>
      <c r="V19" s="1"/>
    </row>
    <row r="20" spans="1:22" ht="16.5">
      <c r="A20" s="64"/>
      <c r="B20" s="247" t="s">
        <v>22</v>
      </c>
      <c r="C20" s="247"/>
      <c r="D20" s="247"/>
      <c r="E20" s="27">
        <f>E9+E11+E14+E17+E18+E19</f>
        <v>12</v>
      </c>
      <c r="F20" s="11"/>
      <c r="G20" s="1"/>
      <c r="H20" s="63">
        <f>SUM(H8:H19)</f>
        <v>1690.2699999999998</v>
      </c>
      <c r="I20" s="130">
        <f>SUM(I8:I19)</f>
        <v>4</v>
      </c>
      <c r="J20" s="130"/>
      <c r="K20" s="130"/>
      <c r="L20" s="130">
        <f>SUM(L8:L19)</f>
        <v>0</v>
      </c>
      <c r="M20" s="130">
        <f t="shared" ref="M20:U20" si="0">SUM(M8:M19)</f>
        <v>1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  <c r="R20" s="130">
        <f t="shared" si="0"/>
        <v>1</v>
      </c>
      <c r="S20" s="130">
        <f t="shared" si="0"/>
        <v>6</v>
      </c>
      <c r="T20" s="130">
        <f t="shared" si="0"/>
        <v>0</v>
      </c>
      <c r="U20" s="7">
        <f t="shared" si="0"/>
        <v>450.29999999999995</v>
      </c>
      <c r="V20" s="1"/>
    </row>
    <row r="21" spans="1:22">
      <c r="A21" s="307" t="s">
        <v>323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9"/>
    </row>
  </sheetData>
  <mergeCells count="58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B20:D20"/>
    <mergeCell ref="A21:V21"/>
    <mergeCell ref="A8:A9"/>
    <mergeCell ref="B8:B9"/>
    <mergeCell ref="C8:C9"/>
    <mergeCell ref="G8:G9"/>
    <mergeCell ref="H8:H9"/>
    <mergeCell ref="J8:J9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K12:K14"/>
    <mergeCell ref="U12:U14"/>
    <mergeCell ref="A15:A17"/>
    <mergeCell ref="B15:B17"/>
    <mergeCell ref="C15:C17"/>
    <mergeCell ref="G15:G17"/>
    <mergeCell ref="H15:H17"/>
    <mergeCell ref="U15:U17"/>
    <mergeCell ref="A12:A14"/>
    <mergeCell ref="B12:B14"/>
    <mergeCell ref="C12:C14"/>
    <mergeCell ref="G12:G14"/>
    <mergeCell ref="H12:H14"/>
    <mergeCell ref="J12:J14"/>
  </mergeCells>
  <pageMargins left="0.26" right="3.9370078740157501E-2" top="0.118110236220472" bottom="0.118110236220472" header="0.118110236220472" footer="0.118110236220472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29"/>
  <sheetViews>
    <sheetView view="pageBreakPreview" zoomScale="96" zoomScaleSheetLayoutView="96"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Q13" sqref="Q13"/>
    </sheetView>
  </sheetViews>
  <sheetFormatPr defaultRowHeight="15"/>
  <cols>
    <col min="1" max="1" width="3" customWidth="1"/>
    <col min="2" max="2" width="9.42578125" customWidth="1"/>
    <col min="3" max="3" width="13.85546875" customWidth="1"/>
    <col min="4" max="4" width="16.7109375" customWidth="1"/>
    <col min="5" max="5" width="3.5703125" customWidth="1"/>
    <col min="6" max="6" width="25.42578125" style="91" customWidth="1"/>
    <col min="7" max="7" width="17.5703125" style="91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3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18" t="str">
        <f>'Patna (West)'!A2</f>
        <v>Progress Report for the construction of Girls Hostel (2010-11)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>
      <c r="A3" s="219" t="s">
        <v>388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 t="str">
        <f>Summary!V3</f>
        <v>Date: 31.05.2015</v>
      </c>
      <c r="V3" s="221"/>
    </row>
    <row r="4" spans="1:22">
      <c r="A4" s="292" t="s">
        <v>437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316" t="s">
        <v>4</v>
      </c>
      <c r="G5" s="316" t="s">
        <v>5</v>
      </c>
      <c r="H5" s="190" t="s">
        <v>6</v>
      </c>
      <c r="I5" s="225" t="s">
        <v>16</v>
      </c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190" t="s">
        <v>21</v>
      </c>
      <c r="V5" s="276" t="s">
        <v>14</v>
      </c>
    </row>
    <row r="6" spans="1:22" ht="34.5" customHeight="1">
      <c r="A6" s="190"/>
      <c r="B6" s="190"/>
      <c r="C6" s="190"/>
      <c r="D6" s="190"/>
      <c r="E6" s="190"/>
      <c r="F6" s="316"/>
      <c r="G6" s="316"/>
      <c r="H6" s="190"/>
      <c r="I6" s="190" t="s">
        <v>7</v>
      </c>
      <c r="J6" s="190" t="s">
        <v>352</v>
      </c>
      <c r="K6" s="190" t="s">
        <v>353</v>
      </c>
      <c r="L6" s="225" t="s">
        <v>448</v>
      </c>
      <c r="M6" s="190" t="s">
        <v>10</v>
      </c>
      <c r="N6" s="190" t="s">
        <v>9</v>
      </c>
      <c r="O6" s="194" t="s">
        <v>17</v>
      </c>
      <c r="P6" s="203"/>
      <c r="Q6" s="190" t="s">
        <v>18</v>
      </c>
      <c r="R6" s="190"/>
      <c r="S6" s="190" t="s">
        <v>13</v>
      </c>
      <c r="T6" s="190" t="s">
        <v>8</v>
      </c>
      <c r="U6" s="190"/>
      <c r="V6" s="276"/>
    </row>
    <row r="7" spans="1:22" ht="39" customHeight="1">
      <c r="A7" s="190"/>
      <c r="B7" s="190"/>
      <c r="C7" s="190"/>
      <c r="D7" s="190"/>
      <c r="E7" s="190"/>
      <c r="F7" s="316"/>
      <c r="G7" s="316"/>
      <c r="H7" s="190"/>
      <c r="I7" s="190"/>
      <c r="J7" s="190"/>
      <c r="K7" s="190"/>
      <c r="L7" s="225"/>
      <c r="M7" s="190"/>
      <c r="N7" s="190"/>
      <c r="O7" s="151" t="s">
        <v>11</v>
      </c>
      <c r="P7" s="151" t="s">
        <v>12</v>
      </c>
      <c r="Q7" s="151" t="s">
        <v>11</v>
      </c>
      <c r="R7" s="151" t="s">
        <v>12</v>
      </c>
      <c r="S7" s="190"/>
      <c r="T7" s="190"/>
      <c r="U7" s="190"/>
      <c r="V7" s="276"/>
    </row>
    <row r="8" spans="1:22" ht="35.1" customHeight="1">
      <c r="A8" s="304">
        <v>1</v>
      </c>
      <c r="B8" s="315" t="s">
        <v>226</v>
      </c>
      <c r="C8" s="235" t="s">
        <v>227</v>
      </c>
      <c r="D8" s="169" t="s">
        <v>228</v>
      </c>
      <c r="E8" s="154">
        <v>1</v>
      </c>
      <c r="F8" s="168" t="s">
        <v>229</v>
      </c>
      <c r="G8" s="255" t="s">
        <v>334</v>
      </c>
      <c r="H8" s="251">
        <v>285.68</v>
      </c>
      <c r="I8" s="1"/>
      <c r="J8" s="233" t="s">
        <v>365</v>
      </c>
      <c r="K8" s="233" t="s">
        <v>355</v>
      </c>
      <c r="L8" s="38"/>
      <c r="M8" s="38"/>
      <c r="N8" s="38"/>
      <c r="O8" s="38"/>
      <c r="P8" s="38"/>
      <c r="Q8" s="38"/>
      <c r="R8" s="38"/>
      <c r="S8" s="38"/>
      <c r="T8" s="38">
        <v>1</v>
      </c>
      <c r="U8" s="251">
        <v>235.62</v>
      </c>
      <c r="V8" s="41"/>
    </row>
    <row r="9" spans="1:22" ht="35.1" customHeight="1">
      <c r="A9" s="306"/>
      <c r="B9" s="315"/>
      <c r="C9" s="235"/>
      <c r="D9" s="169" t="s">
        <v>230</v>
      </c>
      <c r="E9" s="154">
        <v>2</v>
      </c>
      <c r="F9" s="169" t="s">
        <v>231</v>
      </c>
      <c r="G9" s="255"/>
      <c r="H9" s="251"/>
      <c r="I9" s="1"/>
      <c r="J9" s="234"/>
      <c r="K9" s="234"/>
      <c r="L9" s="38"/>
      <c r="M9" s="38"/>
      <c r="N9" s="38"/>
      <c r="O9" s="38"/>
      <c r="P9" s="38"/>
      <c r="Q9" s="38"/>
      <c r="R9" s="38"/>
      <c r="S9" s="38">
        <v>1</v>
      </c>
      <c r="T9" s="39"/>
      <c r="U9" s="251"/>
      <c r="V9" s="41"/>
    </row>
    <row r="10" spans="1:22" ht="35.1" customHeight="1">
      <c r="A10" s="304">
        <v>2</v>
      </c>
      <c r="B10" s="315" t="s">
        <v>232</v>
      </c>
      <c r="C10" s="235" t="s">
        <v>227</v>
      </c>
      <c r="D10" s="168" t="s">
        <v>233</v>
      </c>
      <c r="E10" s="154">
        <v>1</v>
      </c>
      <c r="F10" s="168" t="s">
        <v>234</v>
      </c>
      <c r="G10" s="255" t="s">
        <v>334</v>
      </c>
      <c r="H10" s="251">
        <v>284.89999999999998</v>
      </c>
      <c r="I10" s="1"/>
      <c r="J10" s="233" t="s">
        <v>366</v>
      </c>
      <c r="K10" s="233" t="s">
        <v>355</v>
      </c>
      <c r="L10" s="38"/>
      <c r="M10" s="38"/>
      <c r="N10" s="38"/>
      <c r="O10" s="38"/>
      <c r="P10" s="38"/>
      <c r="Q10" s="38"/>
      <c r="R10" s="38"/>
      <c r="S10" s="38">
        <v>1</v>
      </c>
      <c r="T10" s="39"/>
      <c r="U10" s="251">
        <v>193.07</v>
      </c>
      <c r="V10" s="41"/>
    </row>
    <row r="11" spans="1:22" ht="35.1" customHeight="1">
      <c r="A11" s="306"/>
      <c r="B11" s="315"/>
      <c r="C11" s="235"/>
      <c r="D11" s="168" t="s">
        <v>235</v>
      </c>
      <c r="E11" s="154">
        <v>2</v>
      </c>
      <c r="F11" s="168" t="s">
        <v>236</v>
      </c>
      <c r="G11" s="255"/>
      <c r="H11" s="251"/>
      <c r="I11" s="1"/>
      <c r="J11" s="234"/>
      <c r="K11" s="234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1"/>
      <c r="V11" s="41"/>
    </row>
    <row r="12" spans="1:22" ht="35.1" customHeight="1">
      <c r="A12" s="304">
        <v>3</v>
      </c>
      <c r="B12" s="315" t="s">
        <v>237</v>
      </c>
      <c r="C12" s="235" t="s">
        <v>227</v>
      </c>
      <c r="D12" s="169" t="s">
        <v>238</v>
      </c>
      <c r="E12" s="154">
        <v>1</v>
      </c>
      <c r="F12" s="169" t="s">
        <v>239</v>
      </c>
      <c r="G12" s="255" t="s">
        <v>334</v>
      </c>
      <c r="H12" s="251">
        <v>429.84</v>
      </c>
      <c r="I12" s="1"/>
      <c r="J12" s="233" t="s">
        <v>360</v>
      </c>
      <c r="K12" s="233" t="s">
        <v>355</v>
      </c>
      <c r="L12" s="38"/>
      <c r="M12" s="38"/>
      <c r="N12" s="38"/>
      <c r="O12" s="38"/>
      <c r="P12" s="38"/>
      <c r="Q12" s="38"/>
      <c r="R12" s="38">
        <v>1</v>
      </c>
      <c r="S12" s="39"/>
      <c r="T12" s="39"/>
      <c r="U12" s="251">
        <v>317.97000000000003</v>
      </c>
      <c r="V12" s="41"/>
    </row>
    <row r="13" spans="1:22" ht="35.1" customHeight="1">
      <c r="A13" s="305"/>
      <c r="B13" s="315"/>
      <c r="C13" s="235"/>
      <c r="D13" s="169" t="s">
        <v>240</v>
      </c>
      <c r="E13" s="154">
        <v>2</v>
      </c>
      <c r="F13" s="169" t="s">
        <v>241</v>
      </c>
      <c r="G13" s="255"/>
      <c r="H13" s="251"/>
      <c r="I13" s="1"/>
      <c r="J13" s="244"/>
      <c r="K13" s="244"/>
      <c r="L13" s="38"/>
      <c r="M13" s="38"/>
      <c r="N13" s="38"/>
      <c r="O13" s="38"/>
      <c r="P13" s="38"/>
      <c r="Q13" s="38"/>
      <c r="R13" s="38"/>
      <c r="S13" s="38"/>
      <c r="T13" s="38">
        <v>1</v>
      </c>
      <c r="U13" s="251"/>
      <c r="V13" s="41"/>
    </row>
    <row r="14" spans="1:22" ht="35.1" customHeight="1">
      <c r="A14" s="306"/>
      <c r="B14" s="315"/>
      <c r="C14" s="235"/>
      <c r="D14" s="169" t="s">
        <v>242</v>
      </c>
      <c r="E14" s="154">
        <v>3</v>
      </c>
      <c r="F14" s="169" t="s">
        <v>243</v>
      </c>
      <c r="G14" s="255"/>
      <c r="H14" s="251"/>
      <c r="I14" s="1"/>
      <c r="J14" s="234"/>
      <c r="K14" s="234"/>
      <c r="L14" s="38"/>
      <c r="M14" s="38"/>
      <c r="N14" s="38"/>
      <c r="O14" s="38"/>
      <c r="P14" s="38"/>
      <c r="Q14" s="38"/>
      <c r="R14" s="38"/>
      <c r="S14" s="38"/>
      <c r="T14" s="38">
        <v>1</v>
      </c>
      <c r="U14" s="251"/>
      <c r="V14" s="41"/>
    </row>
    <row r="15" spans="1:22" ht="35.1" customHeight="1">
      <c r="A15" s="304">
        <v>4</v>
      </c>
      <c r="B15" s="315" t="s">
        <v>244</v>
      </c>
      <c r="C15" s="235" t="s">
        <v>39</v>
      </c>
      <c r="D15" s="169" t="s">
        <v>245</v>
      </c>
      <c r="E15" s="154">
        <v>1</v>
      </c>
      <c r="F15" s="169" t="s">
        <v>246</v>
      </c>
      <c r="G15" s="255" t="s">
        <v>335</v>
      </c>
      <c r="H15" s="251">
        <v>287.95999999999998</v>
      </c>
      <c r="I15" s="1"/>
      <c r="J15" s="233"/>
      <c r="K15" s="233"/>
      <c r="L15" s="60">
        <v>1</v>
      </c>
      <c r="M15" s="39"/>
      <c r="N15" s="39"/>
      <c r="O15" s="39"/>
      <c r="P15" s="39"/>
      <c r="Q15" s="39"/>
      <c r="R15" s="39"/>
      <c r="S15" s="39"/>
      <c r="T15" s="39"/>
      <c r="U15" s="251">
        <v>140.84</v>
      </c>
      <c r="V15" s="185" t="s">
        <v>453</v>
      </c>
    </row>
    <row r="16" spans="1:22" ht="35.1" customHeight="1">
      <c r="A16" s="306"/>
      <c r="B16" s="315"/>
      <c r="C16" s="235"/>
      <c r="D16" s="169" t="s">
        <v>247</v>
      </c>
      <c r="E16" s="154">
        <v>2</v>
      </c>
      <c r="F16" s="169" t="s">
        <v>248</v>
      </c>
      <c r="G16" s="255"/>
      <c r="H16" s="251"/>
      <c r="I16" s="1"/>
      <c r="J16" s="234"/>
      <c r="K16" s="234"/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51"/>
      <c r="V16" s="41"/>
    </row>
    <row r="17" spans="1:22" ht="35.1" customHeight="1">
      <c r="A17" s="304">
        <v>5</v>
      </c>
      <c r="B17" s="315" t="s">
        <v>249</v>
      </c>
      <c r="C17" s="235" t="s">
        <v>40</v>
      </c>
      <c r="D17" s="169" t="s">
        <v>133</v>
      </c>
      <c r="E17" s="154">
        <v>1</v>
      </c>
      <c r="F17" s="169" t="s">
        <v>250</v>
      </c>
      <c r="G17" s="255" t="s">
        <v>336</v>
      </c>
      <c r="H17" s="251">
        <v>276.83999999999997</v>
      </c>
      <c r="I17" s="1">
        <v>1</v>
      </c>
      <c r="J17" s="8"/>
      <c r="K17" s="8"/>
      <c r="L17" s="39"/>
      <c r="M17" s="39"/>
      <c r="N17" s="39"/>
      <c r="O17" s="39"/>
      <c r="P17" s="39"/>
      <c r="Q17" s="39"/>
      <c r="R17" s="39"/>
      <c r="S17" s="39"/>
      <c r="T17" s="39"/>
      <c r="U17" s="251">
        <v>114.09</v>
      </c>
      <c r="V17" s="41" t="s">
        <v>406</v>
      </c>
    </row>
    <row r="18" spans="1:22" ht="35.1" customHeight="1">
      <c r="A18" s="306"/>
      <c r="B18" s="315"/>
      <c r="C18" s="235"/>
      <c r="D18" s="158" t="s">
        <v>251</v>
      </c>
      <c r="E18" s="154">
        <v>2</v>
      </c>
      <c r="F18" s="163" t="s">
        <v>252</v>
      </c>
      <c r="G18" s="255"/>
      <c r="H18" s="251"/>
      <c r="I18" s="1"/>
      <c r="J18" s="8"/>
      <c r="K18" s="8"/>
      <c r="L18" s="60"/>
      <c r="M18" s="60"/>
      <c r="N18" s="60"/>
      <c r="O18" s="60"/>
      <c r="P18" s="60"/>
      <c r="Q18" s="60"/>
      <c r="R18" s="60"/>
      <c r="S18" s="60"/>
      <c r="T18" s="60">
        <v>1</v>
      </c>
      <c r="U18" s="251"/>
      <c r="V18" s="41"/>
    </row>
    <row r="19" spans="1:22" ht="35.1" customHeight="1">
      <c r="A19" s="304">
        <v>6</v>
      </c>
      <c r="B19" s="315" t="s">
        <v>253</v>
      </c>
      <c r="C19" s="235" t="s">
        <v>40</v>
      </c>
      <c r="D19" s="169" t="s">
        <v>254</v>
      </c>
      <c r="E19" s="154">
        <v>1</v>
      </c>
      <c r="F19" s="168" t="s">
        <v>255</v>
      </c>
      <c r="G19" s="255" t="s">
        <v>337</v>
      </c>
      <c r="H19" s="251">
        <v>407.99</v>
      </c>
      <c r="I19" s="1"/>
      <c r="J19" s="233"/>
      <c r="K19" s="233"/>
      <c r="L19" s="60"/>
      <c r="M19" s="60"/>
      <c r="N19" s="60"/>
      <c r="O19" s="60"/>
      <c r="P19" s="60"/>
      <c r="Q19" s="60"/>
      <c r="R19" s="60"/>
      <c r="S19" s="60"/>
      <c r="T19" s="60">
        <v>1</v>
      </c>
      <c r="U19" s="251">
        <v>315.64999999999998</v>
      </c>
      <c r="V19" s="41"/>
    </row>
    <row r="20" spans="1:22" ht="35.1" customHeight="1">
      <c r="A20" s="305"/>
      <c r="B20" s="315"/>
      <c r="C20" s="235"/>
      <c r="D20" s="169" t="s">
        <v>256</v>
      </c>
      <c r="E20" s="154">
        <v>2</v>
      </c>
      <c r="F20" s="169" t="s">
        <v>257</v>
      </c>
      <c r="G20" s="255"/>
      <c r="H20" s="251"/>
      <c r="I20" s="1"/>
      <c r="J20" s="244"/>
      <c r="K20" s="244"/>
      <c r="L20" s="38"/>
      <c r="M20" s="38"/>
      <c r="N20" s="38"/>
      <c r="O20" s="38"/>
      <c r="P20" s="38"/>
      <c r="Q20" s="38"/>
      <c r="R20" s="38"/>
      <c r="S20" s="38"/>
      <c r="T20" s="38">
        <v>1</v>
      </c>
      <c r="U20" s="251"/>
      <c r="V20" s="41"/>
    </row>
    <row r="21" spans="1:22" ht="35.1" customHeight="1">
      <c r="A21" s="306"/>
      <c r="B21" s="315"/>
      <c r="C21" s="235"/>
      <c r="D21" s="158" t="s">
        <v>40</v>
      </c>
      <c r="E21" s="154">
        <v>3</v>
      </c>
      <c r="F21" s="163" t="s">
        <v>258</v>
      </c>
      <c r="G21" s="255"/>
      <c r="H21" s="251"/>
      <c r="I21" s="1"/>
      <c r="J21" s="234"/>
      <c r="K21" s="234"/>
      <c r="L21" s="38"/>
      <c r="M21" s="38"/>
      <c r="N21" s="38"/>
      <c r="O21" s="38"/>
      <c r="P21" s="38"/>
      <c r="Q21" s="38"/>
      <c r="R21" s="38"/>
      <c r="S21" s="38">
        <v>1</v>
      </c>
      <c r="U21" s="251"/>
      <c r="V21" s="41"/>
    </row>
    <row r="22" spans="1:22" ht="35.1" customHeight="1">
      <c r="A22" s="304">
        <v>7</v>
      </c>
      <c r="B22" s="315" t="s">
        <v>259</v>
      </c>
      <c r="C22" s="235" t="s">
        <v>40</v>
      </c>
      <c r="D22" s="163" t="s">
        <v>260</v>
      </c>
      <c r="E22" s="154">
        <v>1</v>
      </c>
      <c r="F22" s="163" t="s">
        <v>261</v>
      </c>
      <c r="G22" s="255" t="s">
        <v>337</v>
      </c>
      <c r="H22" s="251">
        <v>407.54</v>
      </c>
      <c r="I22" s="1"/>
      <c r="J22" s="233"/>
      <c r="K22" s="233"/>
      <c r="L22" s="38"/>
      <c r="M22" s="38"/>
      <c r="N22" s="38"/>
      <c r="O22" s="38"/>
      <c r="P22" s="38"/>
      <c r="Q22" s="38"/>
      <c r="R22" s="38"/>
      <c r="S22" s="38"/>
      <c r="T22" s="38">
        <v>1</v>
      </c>
      <c r="U22" s="251">
        <v>327.9</v>
      </c>
      <c r="V22" s="41"/>
    </row>
    <row r="23" spans="1:22" ht="35.1" customHeight="1">
      <c r="A23" s="305"/>
      <c r="B23" s="315"/>
      <c r="C23" s="235"/>
      <c r="D23" s="158" t="s">
        <v>262</v>
      </c>
      <c r="E23" s="154">
        <v>2</v>
      </c>
      <c r="F23" s="158" t="s">
        <v>263</v>
      </c>
      <c r="G23" s="255"/>
      <c r="H23" s="251"/>
      <c r="I23" s="1"/>
      <c r="J23" s="244"/>
      <c r="K23" s="244"/>
      <c r="L23" s="38"/>
      <c r="M23" s="38"/>
      <c r="N23" s="38"/>
      <c r="O23" s="38"/>
      <c r="P23" s="38"/>
      <c r="Q23" s="38"/>
      <c r="R23" s="38"/>
      <c r="S23" s="38"/>
      <c r="T23" s="38">
        <v>1</v>
      </c>
      <c r="U23" s="251"/>
      <c r="V23" s="41"/>
    </row>
    <row r="24" spans="1:22" ht="35.1" customHeight="1">
      <c r="A24" s="306"/>
      <c r="B24" s="315"/>
      <c r="C24" s="235"/>
      <c r="D24" s="163" t="s">
        <v>264</v>
      </c>
      <c r="E24" s="154">
        <v>3</v>
      </c>
      <c r="F24" s="163" t="s">
        <v>265</v>
      </c>
      <c r="G24" s="255"/>
      <c r="H24" s="251"/>
      <c r="I24" s="1"/>
      <c r="J24" s="234"/>
      <c r="K24" s="234"/>
      <c r="L24" s="38"/>
      <c r="M24" s="38"/>
      <c r="N24" s="38"/>
      <c r="O24" s="38"/>
      <c r="P24" s="38"/>
      <c r="Q24" s="38"/>
      <c r="R24" s="38"/>
      <c r="S24" s="38"/>
      <c r="T24" s="38">
        <v>1</v>
      </c>
      <c r="U24" s="251"/>
      <c r="V24" s="41"/>
    </row>
    <row r="25" spans="1:22" ht="35.1" customHeight="1">
      <c r="A25" s="304">
        <v>8</v>
      </c>
      <c r="B25" s="315" t="s">
        <v>266</v>
      </c>
      <c r="C25" s="235" t="s">
        <v>40</v>
      </c>
      <c r="D25" s="169" t="s">
        <v>267</v>
      </c>
      <c r="E25" s="154">
        <v>1</v>
      </c>
      <c r="F25" s="168" t="s">
        <v>268</v>
      </c>
      <c r="G25" s="255" t="s">
        <v>409</v>
      </c>
      <c r="H25" s="251">
        <v>413.15</v>
      </c>
      <c r="I25" s="1"/>
      <c r="J25" s="233" t="s">
        <v>357</v>
      </c>
      <c r="K25" s="233" t="s">
        <v>355</v>
      </c>
      <c r="L25" s="38"/>
      <c r="M25" s="38"/>
      <c r="N25" s="38"/>
      <c r="O25" s="38"/>
      <c r="P25" s="38"/>
      <c r="Q25" s="38"/>
      <c r="R25" s="38"/>
      <c r="S25" s="38"/>
      <c r="T25" s="38">
        <v>1</v>
      </c>
      <c r="U25" s="251">
        <v>312.04000000000002</v>
      </c>
      <c r="V25" s="41"/>
    </row>
    <row r="26" spans="1:22" ht="35.1" customHeight="1">
      <c r="A26" s="305"/>
      <c r="B26" s="315"/>
      <c r="C26" s="235"/>
      <c r="D26" s="163" t="s">
        <v>269</v>
      </c>
      <c r="E26" s="154">
        <v>2</v>
      </c>
      <c r="F26" s="158" t="s">
        <v>270</v>
      </c>
      <c r="G26" s="255"/>
      <c r="H26" s="251"/>
      <c r="I26" s="1"/>
      <c r="J26" s="244"/>
      <c r="K26" s="244"/>
      <c r="L26" s="38"/>
      <c r="M26" s="38"/>
      <c r="N26" s="38"/>
      <c r="O26" s="38"/>
      <c r="P26" s="38"/>
      <c r="Q26" s="38"/>
      <c r="R26" s="38"/>
      <c r="S26" s="38">
        <v>1</v>
      </c>
      <c r="T26" s="39"/>
      <c r="U26" s="251"/>
      <c r="V26" s="41"/>
    </row>
    <row r="27" spans="1:22" ht="35.1" customHeight="1">
      <c r="A27" s="306"/>
      <c r="B27" s="315"/>
      <c r="C27" s="235"/>
      <c r="D27" s="158" t="s">
        <v>271</v>
      </c>
      <c r="E27" s="154">
        <v>3</v>
      </c>
      <c r="F27" s="163" t="s">
        <v>272</v>
      </c>
      <c r="G27" s="255"/>
      <c r="H27" s="251"/>
      <c r="I27" s="1"/>
      <c r="J27" s="234"/>
      <c r="K27" s="234"/>
      <c r="L27" s="38"/>
      <c r="M27" s="38"/>
      <c r="N27" s="38"/>
      <c r="O27" s="38"/>
      <c r="P27" s="38"/>
      <c r="Q27" s="38"/>
      <c r="R27" s="38"/>
      <c r="S27" s="38">
        <v>1</v>
      </c>
      <c r="T27" s="39"/>
      <c r="U27" s="251"/>
      <c r="V27" s="41"/>
    </row>
    <row r="28" spans="1:22" ht="16.5">
      <c r="A28" s="4"/>
      <c r="B28" s="247" t="s">
        <v>22</v>
      </c>
      <c r="C28" s="247"/>
      <c r="D28" s="247"/>
      <c r="E28" s="27">
        <f>E9+E11+E14+E16+E18+E21+E24+E27</f>
        <v>20</v>
      </c>
      <c r="F28" s="90"/>
      <c r="G28" s="100"/>
      <c r="H28" s="78">
        <f>SUM(H8:H27)</f>
        <v>2793.9</v>
      </c>
      <c r="I28" s="1">
        <f>SUM(I8:I27)</f>
        <v>1</v>
      </c>
      <c r="J28" s="8"/>
      <c r="K28" s="8"/>
      <c r="L28" s="146">
        <f t="shared" ref="L28:U28" si="0">SUM(L8:L27)</f>
        <v>1</v>
      </c>
      <c r="M28" s="146">
        <f t="shared" si="0"/>
        <v>0</v>
      </c>
      <c r="N28" s="146">
        <f>SUM(N8:N27)</f>
        <v>0</v>
      </c>
      <c r="O28" s="146">
        <f>SUM(O8:O27)</f>
        <v>0</v>
      </c>
      <c r="P28" s="146">
        <f>SUM(P8:P27)</f>
        <v>0</v>
      </c>
      <c r="Q28" s="146">
        <f t="shared" si="0"/>
        <v>0</v>
      </c>
      <c r="R28" s="146">
        <f>SUM(R8:R27)</f>
        <v>1</v>
      </c>
      <c r="S28" s="146">
        <f>SUM(S8:S27)</f>
        <v>5</v>
      </c>
      <c r="T28" s="146">
        <f>SUM(T8:T27)</f>
        <v>12</v>
      </c>
      <c r="U28" s="146">
        <f t="shared" si="0"/>
        <v>1957.1800000000003</v>
      </c>
      <c r="V28" s="1"/>
    </row>
    <row r="29" spans="1:22">
      <c r="A29" s="307" t="s">
        <v>323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9"/>
    </row>
  </sheetData>
  <mergeCells count="90">
    <mergeCell ref="B8:B9"/>
    <mergeCell ref="A4:V4"/>
    <mergeCell ref="U3:V3"/>
    <mergeCell ref="G8:G9"/>
    <mergeCell ref="C8:C9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A5:A7"/>
    <mergeCell ref="B5:B7"/>
    <mergeCell ref="A3:T3"/>
    <mergeCell ref="N6:N7"/>
    <mergeCell ref="B28:D28"/>
    <mergeCell ref="A2:V2"/>
    <mergeCell ref="U5:U7"/>
    <mergeCell ref="F5:F7"/>
    <mergeCell ref="C5:C7"/>
    <mergeCell ref="D5:D7"/>
    <mergeCell ref="E5:E7"/>
    <mergeCell ref="B17:B18"/>
    <mergeCell ref="C17:C18"/>
    <mergeCell ref="B19:B21"/>
    <mergeCell ref="C19:C21"/>
    <mergeCell ref="J6:J7"/>
    <mergeCell ref="K6:K7"/>
    <mergeCell ref="A8:A9"/>
    <mergeCell ref="A10:A11"/>
    <mergeCell ref="C15:C16"/>
    <mergeCell ref="B22:B24"/>
    <mergeCell ref="C22:C24"/>
    <mergeCell ref="B10:B11"/>
    <mergeCell ref="A12:A14"/>
    <mergeCell ref="A15:A16"/>
    <mergeCell ref="A17:A18"/>
    <mergeCell ref="A19:A21"/>
    <mergeCell ref="A22:A24"/>
    <mergeCell ref="B15:B16"/>
    <mergeCell ref="C10:C11"/>
    <mergeCell ref="B12:B14"/>
    <mergeCell ref="C12:C14"/>
    <mergeCell ref="G10:G11"/>
    <mergeCell ref="G12:G14"/>
    <mergeCell ref="G15:G16"/>
    <mergeCell ref="G17:G18"/>
    <mergeCell ref="U8:U9"/>
    <mergeCell ref="H8:H9"/>
    <mergeCell ref="H17:H18"/>
    <mergeCell ref="J8:J9"/>
    <mergeCell ref="K8:K9"/>
    <mergeCell ref="U10:U11"/>
    <mergeCell ref="U12:U14"/>
    <mergeCell ref="U15:U16"/>
    <mergeCell ref="U17:U18"/>
    <mergeCell ref="J25:J27"/>
    <mergeCell ref="K25:K27"/>
    <mergeCell ref="J12:J14"/>
    <mergeCell ref="K12:K14"/>
    <mergeCell ref="H10:H11"/>
    <mergeCell ref="H12:H14"/>
    <mergeCell ref="H15:H16"/>
    <mergeCell ref="J10:J11"/>
    <mergeCell ref="K10:K11"/>
    <mergeCell ref="J19:J21"/>
    <mergeCell ref="K19:K21"/>
    <mergeCell ref="K22:K24"/>
    <mergeCell ref="U19:U21"/>
    <mergeCell ref="H22:H24"/>
    <mergeCell ref="K15:K16"/>
    <mergeCell ref="A29:V29"/>
    <mergeCell ref="U22:U24"/>
    <mergeCell ref="U25:U27"/>
    <mergeCell ref="G22:G24"/>
    <mergeCell ref="G25:G27"/>
    <mergeCell ref="C25:C27"/>
    <mergeCell ref="A25:A27"/>
    <mergeCell ref="B25:B27"/>
    <mergeCell ref="H19:H21"/>
    <mergeCell ref="J15:J16"/>
    <mergeCell ref="G19:G21"/>
    <mergeCell ref="H25:H27"/>
    <mergeCell ref="J22:J24"/>
  </mergeCells>
  <pageMargins left="0.23" right="3.9370078740157501E-2" top="0.25" bottom="0.118110236220472" header="0.118110236220472" footer="0.118110236220472"/>
  <pageSetup paperSize="9" scale="75" orientation="landscape" r:id="rId1"/>
  <rowBreaks count="1" manualBreakCount="1">
    <brk id="2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25"/>
  <sheetViews>
    <sheetView tabSelected="1" view="pageBreakPreview" zoomScale="80" zoomScaleSheetLayoutView="80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P18" sqref="P18"/>
    </sheetView>
  </sheetViews>
  <sheetFormatPr defaultRowHeight="15"/>
  <cols>
    <col min="1" max="1" width="4.42578125" style="55" customWidth="1"/>
    <col min="2" max="2" width="8.5703125" customWidth="1"/>
    <col min="3" max="3" width="12.5703125" customWidth="1"/>
    <col min="4" max="4" width="13.5703125" style="25" customWidth="1"/>
    <col min="5" max="5" width="3.5703125" customWidth="1"/>
    <col min="6" max="6" width="25.28515625" style="91" customWidth="1"/>
    <col min="7" max="7" width="16.42578125" customWidth="1"/>
    <col min="8" max="8" width="10.28515625" customWidth="1"/>
    <col min="9" max="9" width="3.42578125" style="70" hidden="1" customWidth="1"/>
    <col min="10" max="10" width="9.7109375" style="55" customWidth="1"/>
    <col min="11" max="11" width="9.5703125" style="55" customWidth="1"/>
    <col min="12" max="20" width="4.7109375" customWidth="1"/>
    <col min="21" max="21" width="9.140625" customWidth="1"/>
    <col min="22" max="22" width="15.42578125" customWidth="1"/>
    <col min="23" max="23" width="0.140625" hidden="1" customWidth="1"/>
    <col min="24" max="24" width="1.8554687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18" t="s">
        <v>393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 ht="13.5" customHeight="1">
      <c r="A3" s="219" t="s">
        <v>387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 t="str">
        <f>Summary!V3</f>
        <v>Date: 31.05.2015</v>
      </c>
      <c r="V3" s="221"/>
    </row>
    <row r="4" spans="1:22" ht="22.5" customHeight="1">
      <c r="A4" s="292" t="s">
        <v>438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 ht="15" customHeight="1">
      <c r="A5" s="190" t="s">
        <v>0</v>
      </c>
      <c r="B5" s="190" t="s">
        <v>1</v>
      </c>
      <c r="C5" s="190" t="s">
        <v>2</v>
      </c>
      <c r="D5" s="316" t="s">
        <v>3</v>
      </c>
      <c r="E5" s="190" t="s">
        <v>0</v>
      </c>
      <c r="F5" s="316" t="s">
        <v>4</v>
      </c>
      <c r="G5" s="190" t="s">
        <v>5</v>
      </c>
      <c r="H5" s="190" t="s">
        <v>6</v>
      </c>
      <c r="I5" s="225" t="s">
        <v>16</v>
      </c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190" t="s">
        <v>21</v>
      </c>
      <c r="V5" s="276" t="s">
        <v>14</v>
      </c>
    </row>
    <row r="6" spans="1:22" ht="34.5" customHeight="1">
      <c r="A6" s="190"/>
      <c r="B6" s="190"/>
      <c r="C6" s="190"/>
      <c r="D6" s="316"/>
      <c r="E6" s="190"/>
      <c r="F6" s="316"/>
      <c r="G6" s="190"/>
      <c r="H6" s="190"/>
      <c r="I6" s="190" t="s">
        <v>7</v>
      </c>
      <c r="J6" s="190" t="s">
        <v>352</v>
      </c>
      <c r="K6" s="190" t="s">
        <v>353</v>
      </c>
      <c r="L6" s="225" t="s">
        <v>15</v>
      </c>
      <c r="M6" s="225" t="s">
        <v>10</v>
      </c>
      <c r="N6" s="190" t="s">
        <v>9</v>
      </c>
      <c r="O6" s="214" t="s">
        <v>17</v>
      </c>
      <c r="P6" s="213"/>
      <c r="Q6" s="190" t="s">
        <v>18</v>
      </c>
      <c r="R6" s="190"/>
      <c r="S6" s="319" t="s">
        <v>13</v>
      </c>
      <c r="T6" s="190" t="s">
        <v>8</v>
      </c>
      <c r="U6" s="190"/>
      <c r="V6" s="276"/>
    </row>
    <row r="7" spans="1:22" ht="32.25" customHeight="1">
      <c r="A7" s="190"/>
      <c r="B7" s="190"/>
      <c r="C7" s="190"/>
      <c r="D7" s="316"/>
      <c r="E7" s="190"/>
      <c r="F7" s="316"/>
      <c r="G7" s="190"/>
      <c r="H7" s="190"/>
      <c r="I7" s="190"/>
      <c r="J7" s="190"/>
      <c r="K7" s="190"/>
      <c r="L7" s="225"/>
      <c r="M7" s="225"/>
      <c r="N7" s="190"/>
      <c r="O7" s="151" t="s">
        <v>11</v>
      </c>
      <c r="P7" s="151" t="s">
        <v>12</v>
      </c>
      <c r="Q7" s="151" t="s">
        <v>11</v>
      </c>
      <c r="R7" s="151" t="s">
        <v>12</v>
      </c>
      <c r="S7" s="320"/>
      <c r="T7" s="190"/>
      <c r="U7" s="190"/>
      <c r="V7" s="276"/>
    </row>
    <row r="8" spans="1:22" ht="35.1" customHeight="1">
      <c r="A8" s="251">
        <v>1</v>
      </c>
      <c r="B8" s="317" t="s">
        <v>184</v>
      </c>
      <c r="C8" s="317" t="s">
        <v>38</v>
      </c>
      <c r="D8" s="170" t="s">
        <v>185</v>
      </c>
      <c r="E8" s="166">
        <v>1</v>
      </c>
      <c r="F8" s="170" t="s">
        <v>186</v>
      </c>
      <c r="G8" s="318" t="s">
        <v>342</v>
      </c>
      <c r="H8" s="317">
        <v>266.79000000000002</v>
      </c>
      <c r="I8" s="4"/>
      <c r="J8" s="233"/>
      <c r="K8" s="233"/>
      <c r="L8" s="38"/>
      <c r="M8" s="38"/>
      <c r="N8" s="38"/>
      <c r="O8" s="38"/>
      <c r="P8" s="38"/>
      <c r="Q8" s="38"/>
      <c r="R8" s="38"/>
      <c r="S8" s="38">
        <v>1</v>
      </c>
      <c r="T8" s="39"/>
      <c r="U8" s="251">
        <v>185.16</v>
      </c>
      <c r="V8" s="1"/>
    </row>
    <row r="9" spans="1:22" ht="35.1" customHeight="1">
      <c r="A9" s="251"/>
      <c r="B9" s="317"/>
      <c r="C9" s="317"/>
      <c r="D9" s="170" t="s">
        <v>187</v>
      </c>
      <c r="E9" s="166">
        <v>2</v>
      </c>
      <c r="F9" s="170" t="s">
        <v>188</v>
      </c>
      <c r="G9" s="318"/>
      <c r="H9" s="317"/>
      <c r="I9" s="4"/>
      <c r="J9" s="234"/>
      <c r="K9" s="234"/>
      <c r="L9" s="38"/>
      <c r="M9" s="38"/>
      <c r="N9" s="38"/>
      <c r="O9" s="38"/>
      <c r="P9" s="38"/>
      <c r="Q9" s="38"/>
      <c r="R9" s="38"/>
      <c r="S9" s="38">
        <v>1</v>
      </c>
      <c r="T9" s="39"/>
      <c r="U9" s="251"/>
      <c r="V9" s="1"/>
    </row>
    <row r="10" spans="1:22" ht="35.1" customHeight="1">
      <c r="A10" s="251">
        <v>2</v>
      </c>
      <c r="B10" s="317" t="s">
        <v>189</v>
      </c>
      <c r="C10" s="317" t="s">
        <v>190</v>
      </c>
      <c r="D10" s="170" t="s">
        <v>191</v>
      </c>
      <c r="E10" s="166">
        <v>1</v>
      </c>
      <c r="F10" s="170" t="s">
        <v>192</v>
      </c>
      <c r="G10" s="318" t="s">
        <v>343</v>
      </c>
      <c r="H10" s="317">
        <v>405.66</v>
      </c>
      <c r="I10" s="4"/>
      <c r="J10" s="233" t="s">
        <v>367</v>
      </c>
      <c r="K10" s="233" t="s">
        <v>355</v>
      </c>
      <c r="L10" s="38"/>
      <c r="M10" s="38"/>
      <c r="N10" s="38"/>
      <c r="O10" s="38"/>
      <c r="P10" s="38"/>
      <c r="Q10" s="38"/>
      <c r="R10" s="38"/>
      <c r="S10" s="38">
        <v>1</v>
      </c>
      <c r="T10" s="39"/>
      <c r="U10" s="251">
        <v>316.63</v>
      </c>
      <c r="V10" s="46"/>
    </row>
    <row r="11" spans="1:22" ht="35.1" customHeight="1">
      <c r="A11" s="251"/>
      <c r="B11" s="317"/>
      <c r="C11" s="317"/>
      <c r="D11" s="170" t="s">
        <v>193</v>
      </c>
      <c r="E11" s="166">
        <v>2</v>
      </c>
      <c r="F11" s="170" t="s">
        <v>194</v>
      </c>
      <c r="G11" s="318"/>
      <c r="H11" s="317"/>
      <c r="I11" s="4"/>
      <c r="J11" s="244"/>
      <c r="K11" s="244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1"/>
      <c r="V11" s="46"/>
    </row>
    <row r="12" spans="1:22" ht="35.1" customHeight="1">
      <c r="A12" s="251"/>
      <c r="B12" s="317"/>
      <c r="C12" s="317"/>
      <c r="D12" s="170" t="s">
        <v>195</v>
      </c>
      <c r="E12" s="166">
        <v>3</v>
      </c>
      <c r="F12" s="170" t="s">
        <v>196</v>
      </c>
      <c r="G12" s="318"/>
      <c r="H12" s="317"/>
      <c r="I12" s="4"/>
      <c r="J12" s="234"/>
      <c r="K12" s="234"/>
      <c r="L12" s="38"/>
      <c r="M12" s="38"/>
      <c r="N12" s="38"/>
      <c r="O12" s="38"/>
      <c r="P12" s="38"/>
      <c r="Q12" s="38"/>
      <c r="R12" s="38"/>
      <c r="S12" s="38"/>
      <c r="T12" s="38">
        <v>1</v>
      </c>
      <c r="U12" s="251"/>
      <c r="V12" s="1"/>
    </row>
    <row r="13" spans="1:22" ht="35.1" customHeight="1">
      <c r="A13" s="251">
        <v>3</v>
      </c>
      <c r="B13" s="317" t="s">
        <v>197</v>
      </c>
      <c r="C13" s="317" t="s">
        <v>190</v>
      </c>
      <c r="D13" s="170" t="s">
        <v>198</v>
      </c>
      <c r="E13" s="166">
        <v>1</v>
      </c>
      <c r="F13" s="170" t="s">
        <v>199</v>
      </c>
      <c r="G13" s="318" t="s">
        <v>343</v>
      </c>
      <c r="H13" s="317">
        <v>404.53</v>
      </c>
      <c r="I13" s="4"/>
      <c r="J13" s="233" t="s">
        <v>367</v>
      </c>
      <c r="K13" s="233" t="s">
        <v>355</v>
      </c>
      <c r="L13" s="38"/>
      <c r="M13" s="38"/>
      <c r="N13" s="38"/>
      <c r="O13" s="38"/>
      <c r="P13" s="38"/>
      <c r="Q13" s="38"/>
      <c r="R13" s="38"/>
      <c r="S13" s="38">
        <v>1</v>
      </c>
      <c r="T13" s="39"/>
      <c r="U13" s="251">
        <v>278.91000000000003</v>
      </c>
      <c r="V13" s="46"/>
    </row>
    <row r="14" spans="1:22" ht="35.1" customHeight="1">
      <c r="A14" s="251"/>
      <c r="B14" s="317"/>
      <c r="C14" s="317"/>
      <c r="D14" s="170" t="s">
        <v>200</v>
      </c>
      <c r="E14" s="166">
        <v>2</v>
      </c>
      <c r="F14" s="170" t="s">
        <v>201</v>
      </c>
      <c r="G14" s="318"/>
      <c r="H14" s="317"/>
      <c r="I14" s="4"/>
      <c r="J14" s="244"/>
      <c r="K14" s="244"/>
      <c r="L14" s="38"/>
      <c r="M14" s="38"/>
      <c r="N14" s="38"/>
      <c r="O14" s="38"/>
      <c r="P14" s="38"/>
      <c r="Q14" s="38"/>
      <c r="R14" s="38"/>
      <c r="S14" s="38">
        <v>1</v>
      </c>
      <c r="T14" s="39"/>
      <c r="U14" s="251"/>
      <c r="V14" s="1"/>
    </row>
    <row r="15" spans="1:22" ht="35.1" customHeight="1">
      <c r="A15" s="251"/>
      <c r="B15" s="317"/>
      <c r="C15" s="317"/>
      <c r="D15" s="170" t="s">
        <v>202</v>
      </c>
      <c r="E15" s="166">
        <v>3</v>
      </c>
      <c r="F15" s="170" t="s">
        <v>203</v>
      </c>
      <c r="G15" s="318"/>
      <c r="H15" s="317"/>
      <c r="I15" s="4"/>
      <c r="J15" s="234"/>
      <c r="K15" s="234"/>
      <c r="L15" s="38"/>
      <c r="M15" s="38"/>
      <c r="N15" s="38"/>
      <c r="O15" s="38"/>
      <c r="P15" s="38"/>
      <c r="Q15" s="38"/>
      <c r="R15" s="38"/>
      <c r="S15" s="38">
        <v>1</v>
      </c>
      <c r="T15" s="39"/>
      <c r="U15" s="251"/>
      <c r="V15" s="1"/>
    </row>
    <row r="16" spans="1:22" ht="35.1" customHeight="1">
      <c r="A16" s="251">
        <v>4</v>
      </c>
      <c r="B16" s="317" t="s">
        <v>204</v>
      </c>
      <c r="C16" s="317" t="s">
        <v>205</v>
      </c>
      <c r="D16" s="170" t="s">
        <v>206</v>
      </c>
      <c r="E16" s="166">
        <v>1</v>
      </c>
      <c r="F16" s="170" t="s">
        <v>207</v>
      </c>
      <c r="G16" s="318" t="s">
        <v>343</v>
      </c>
      <c r="H16" s="317">
        <v>410.97</v>
      </c>
      <c r="I16" s="4"/>
      <c r="J16" s="233" t="s">
        <v>367</v>
      </c>
      <c r="K16" s="233" t="s">
        <v>355</v>
      </c>
      <c r="L16" s="38"/>
      <c r="M16" s="38"/>
      <c r="N16" s="38"/>
      <c r="O16" s="38"/>
      <c r="P16" s="38"/>
      <c r="Q16" s="38"/>
      <c r="R16" s="38"/>
      <c r="S16" s="38"/>
      <c r="T16" s="38">
        <v>1</v>
      </c>
      <c r="U16" s="251">
        <v>262.52999999999997</v>
      </c>
      <c r="V16" s="324" t="s">
        <v>455</v>
      </c>
    </row>
    <row r="17" spans="1:22" ht="35.1" customHeight="1">
      <c r="A17" s="251"/>
      <c r="B17" s="317"/>
      <c r="C17" s="317"/>
      <c r="D17" s="170" t="s">
        <v>208</v>
      </c>
      <c r="E17" s="166">
        <v>2</v>
      </c>
      <c r="F17" s="170" t="s">
        <v>209</v>
      </c>
      <c r="G17" s="318"/>
      <c r="H17" s="317"/>
      <c r="I17" s="4"/>
      <c r="J17" s="244"/>
      <c r="K17" s="244"/>
      <c r="L17" s="38"/>
      <c r="M17" s="38"/>
      <c r="N17" s="38"/>
      <c r="O17" s="38"/>
      <c r="P17" s="38"/>
      <c r="Q17" s="38"/>
      <c r="R17" s="38"/>
      <c r="S17" s="38"/>
      <c r="T17" s="38">
        <v>1</v>
      </c>
      <c r="U17" s="251"/>
      <c r="V17" s="324" t="s">
        <v>456</v>
      </c>
    </row>
    <row r="18" spans="1:22" ht="35.1" customHeight="1">
      <c r="A18" s="251"/>
      <c r="B18" s="317"/>
      <c r="C18" s="317"/>
      <c r="D18" s="170" t="s">
        <v>210</v>
      </c>
      <c r="E18" s="166">
        <v>3</v>
      </c>
      <c r="F18" s="170" t="s">
        <v>211</v>
      </c>
      <c r="G18" s="318"/>
      <c r="H18" s="317"/>
      <c r="I18" s="4"/>
      <c r="J18" s="234"/>
      <c r="K18" s="234"/>
      <c r="L18" s="60"/>
      <c r="M18" s="60"/>
      <c r="N18" s="60"/>
      <c r="O18" s="60"/>
      <c r="P18" s="60"/>
      <c r="Q18" s="60"/>
      <c r="R18" s="60">
        <v>1</v>
      </c>
      <c r="S18" s="39"/>
      <c r="T18" s="39"/>
      <c r="U18" s="251"/>
      <c r="V18" s="2"/>
    </row>
    <row r="19" spans="1:22" ht="35.1" customHeight="1">
      <c r="A19" s="251">
        <v>5</v>
      </c>
      <c r="B19" s="317" t="s">
        <v>212</v>
      </c>
      <c r="C19" s="317" t="s">
        <v>205</v>
      </c>
      <c r="D19" s="171" t="s">
        <v>213</v>
      </c>
      <c r="E19" s="166">
        <v>1</v>
      </c>
      <c r="F19" s="171" t="s">
        <v>214</v>
      </c>
      <c r="G19" s="318" t="s">
        <v>344</v>
      </c>
      <c r="H19" s="317">
        <v>277.25</v>
      </c>
      <c r="I19" s="4"/>
      <c r="J19" s="233" t="s">
        <v>368</v>
      </c>
      <c r="K19" s="256" t="s">
        <v>355</v>
      </c>
      <c r="L19" s="38"/>
      <c r="M19" s="38"/>
      <c r="N19" s="38"/>
      <c r="O19" s="38"/>
      <c r="P19" s="38"/>
      <c r="Q19" s="38"/>
      <c r="R19" s="38"/>
      <c r="S19" s="38">
        <v>1</v>
      </c>
      <c r="T19" s="39"/>
      <c r="U19" s="251">
        <v>183.5</v>
      </c>
      <c r="V19" s="46"/>
    </row>
    <row r="20" spans="1:22" ht="35.1" customHeight="1">
      <c r="A20" s="251"/>
      <c r="B20" s="317"/>
      <c r="C20" s="317"/>
      <c r="D20" s="171" t="s">
        <v>215</v>
      </c>
      <c r="E20" s="166">
        <v>2</v>
      </c>
      <c r="F20" s="171" t="s">
        <v>216</v>
      </c>
      <c r="G20" s="318"/>
      <c r="H20" s="317"/>
      <c r="I20" s="4"/>
      <c r="J20" s="234"/>
      <c r="K20" s="256"/>
      <c r="L20" s="38"/>
      <c r="M20" s="38"/>
      <c r="N20" s="38"/>
      <c r="O20" s="38"/>
      <c r="P20" s="38"/>
      <c r="Q20" s="38"/>
      <c r="R20" s="38">
        <v>1</v>
      </c>
      <c r="T20" s="39"/>
      <c r="U20" s="251"/>
      <c r="V20" s="46"/>
    </row>
    <row r="21" spans="1:22" ht="35.1" customHeight="1">
      <c r="A21" s="251">
        <v>6</v>
      </c>
      <c r="B21" s="317" t="s">
        <v>217</v>
      </c>
      <c r="C21" s="317" t="s">
        <v>205</v>
      </c>
      <c r="D21" s="171" t="s">
        <v>218</v>
      </c>
      <c r="E21" s="166">
        <v>1</v>
      </c>
      <c r="F21" s="171" t="s">
        <v>219</v>
      </c>
      <c r="G21" s="318" t="s">
        <v>344</v>
      </c>
      <c r="H21" s="317">
        <v>277.45999999999998</v>
      </c>
      <c r="I21" s="4"/>
      <c r="J21" s="233" t="s">
        <v>368</v>
      </c>
      <c r="K21" s="256" t="s">
        <v>355</v>
      </c>
      <c r="L21" s="38"/>
      <c r="M21" s="38"/>
      <c r="N21" s="38"/>
      <c r="O21" s="38"/>
      <c r="P21" s="38"/>
      <c r="Q21" s="38"/>
      <c r="R21" s="38"/>
      <c r="S21" s="38">
        <v>1</v>
      </c>
      <c r="T21" s="39"/>
      <c r="U21" s="251">
        <v>71.209999999999994</v>
      </c>
      <c r="V21" s="46"/>
    </row>
    <row r="22" spans="1:22" ht="35.1" customHeight="1">
      <c r="A22" s="251"/>
      <c r="B22" s="317"/>
      <c r="C22" s="317"/>
      <c r="D22" s="171" t="s">
        <v>220</v>
      </c>
      <c r="E22" s="166">
        <v>2</v>
      </c>
      <c r="F22" s="171" t="s">
        <v>221</v>
      </c>
      <c r="G22" s="318"/>
      <c r="H22" s="317"/>
      <c r="I22" s="4"/>
      <c r="J22" s="234"/>
      <c r="K22" s="256"/>
      <c r="L22" s="60">
        <v>1</v>
      </c>
      <c r="M22" s="39"/>
      <c r="N22" s="39"/>
      <c r="O22" s="39"/>
      <c r="P22" s="39"/>
      <c r="Q22" s="39"/>
      <c r="R22" s="39"/>
      <c r="S22" s="39"/>
      <c r="T22" s="39"/>
      <c r="U22" s="251"/>
      <c r="V22" s="186" t="s">
        <v>452</v>
      </c>
    </row>
    <row r="23" spans="1:22" ht="35.1" customHeight="1">
      <c r="A23" s="251">
        <v>7</v>
      </c>
      <c r="B23" s="317" t="s">
        <v>222</v>
      </c>
      <c r="C23" s="317" t="s">
        <v>205</v>
      </c>
      <c r="D23" s="171" t="s">
        <v>223</v>
      </c>
      <c r="E23" s="166">
        <v>1</v>
      </c>
      <c r="F23" s="171" t="s">
        <v>224</v>
      </c>
      <c r="G23" s="318" t="s">
        <v>350</v>
      </c>
      <c r="H23" s="317">
        <v>276.24</v>
      </c>
      <c r="I23" s="4"/>
      <c r="J23" s="256" t="s">
        <v>369</v>
      </c>
      <c r="K23" s="256" t="s">
        <v>355</v>
      </c>
      <c r="L23" s="38"/>
      <c r="M23" s="38"/>
      <c r="N23" s="38"/>
      <c r="O23" s="38"/>
      <c r="P23" s="38"/>
      <c r="Q23" s="38"/>
      <c r="R23" s="38"/>
      <c r="S23" s="38"/>
      <c r="T23" s="38">
        <v>1</v>
      </c>
      <c r="U23" s="251">
        <v>261.93</v>
      </c>
      <c r="V23" s="1"/>
    </row>
    <row r="24" spans="1:22" ht="35.1" customHeight="1">
      <c r="A24" s="251"/>
      <c r="B24" s="317"/>
      <c r="C24" s="317"/>
      <c r="D24" s="171" t="s">
        <v>205</v>
      </c>
      <c r="E24" s="166">
        <v>2</v>
      </c>
      <c r="F24" s="172" t="s">
        <v>225</v>
      </c>
      <c r="G24" s="318"/>
      <c r="H24" s="317"/>
      <c r="I24" s="4"/>
      <c r="J24" s="256"/>
      <c r="K24" s="256"/>
      <c r="L24" s="38"/>
      <c r="M24" s="38"/>
      <c r="N24" s="38"/>
      <c r="O24" s="38"/>
      <c r="P24" s="38"/>
      <c r="Q24" s="38"/>
      <c r="R24" s="38"/>
      <c r="S24" s="38"/>
      <c r="T24" s="38">
        <v>1</v>
      </c>
      <c r="U24" s="251"/>
      <c r="V24" s="1"/>
    </row>
    <row r="25" spans="1:22" ht="16.5">
      <c r="A25" s="79"/>
      <c r="B25" s="247" t="s">
        <v>22</v>
      </c>
      <c r="C25" s="247"/>
      <c r="D25" s="247"/>
      <c r="E25" s="7">
        <f>E9+E12+E15+E18+E20+E22+E24</f>
        <v>17</v>
      </c>
      <c r="F25" s="90"/>
      <c r="G25" s="1"/>
      <c r="H25" s="78">
        <f>SUM(H8:H24)</f>
        <v>2318.9</v>
      </c>
      <c r="I25" s="4">
        <f>SUM(I8:I24)</f>
        <v>0</v>
      </c>
      <c r="J25" s="57"/>
      <c r="K25" s="57"/>
      <c r="L25" s="4">
        <f t="shared" ref="L25:U25" si="0">SUM(L8:L24)</f>
        <v>1</v>
      </c>
      <c r="M25" s="4">
        <f t="shared" si="0"/>
        <v>0</v>
      </c>
      <c r="N25" s="4">
        <f>SUM(N8:N24)</f>
        <v>0</v>
      </c>
      <c r="O25" s="4">
        <f t="shared" si="0"/>
        <v>0</v>
      </c>
      <c r="P25" s="4">
        <f>SUM(P8:P24)</f>
        <v>0</v>
      </c>
      <c r="Q25" s="4">
        <f>SUM(Q8:Q24)</f>
        <v>0</v>
      </c>
      <c r="R25" s="4">
        <f>SUM(R8:R24)</f>
        <v>2</v>
      </c>
      <c r="S25" s="4">
        <f>SUM(S8:S24)</f>
        <v>8</v>
      </c>
      <c r="T25" s="4">
        <f>SUM(T8:T24)</f>
        <v>6</v>
      </c>
      <c r="U25" s="146">
        <f t="shared" si="0"/>
        <v>1559.8700000000001</v>
      </c>
      <c r="V25" s="1"/>
    </row>
  </sheetData>
  <mergeCells count="83">
    <mergeCell ref="A3:T3"/>
    <mergeCell ref="H10:H12"/>
    <mergeCell ref="U13:U15"/>
    <mergeCell ref="U3:V3"/>
    <mergeCell ref="B25:D25"/>
    <mergeCell ref="F5:F7"/>
    <mergeCell ref="U5:U7"/>
    <mergeCell ref="G5:G7"/>
    <mergeCell ref="Q6:R6"/>
    <mergeCell ref="H5:H7"/>
    <mergeCell ref="I5:T5"/>
    <mergeCell ref="O6:P6"/>
    <mergeCell ref="G8:G9"/>
    <mergeCell ref="G10:G12"/>
    <mergeCell ref="G23:G24"/>
    <mergeCell ref="G16:G18"/>
    <mergeCell ref="B23:B24"/>
    <mergeCell ref="C23:C24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H8:H9"/>
    <mergeCell ref="A10:A12"/>
    <mergeCell ref="A13:A15"/>
    <mergeCell ref="G13:G15"/>
    <mergeCell ref="S6:S7"/>
    <mergeCell ref="A4:V4"/>
    <mergeCell ref="A2:V2"/>
    <mergeCell ref="A8:A9"/>
    <mergeCell ref="B13:B15"/>
    <mergeCell ref="C13:C15"/>
    <mergeCell ref="B8:B9"/>
    <mergeCell ref="C8:C9"/>
    <mergeCell ref="B10:B12"/>
    <mergeCell ref="C10:C12"/>
    <mergeCell ref="H13:H15"/>
    <mergeCell ref="J8:J9"/>
    <mergeCell ref="K8:K9"/>
    <mergeCell ref="K6:K7"/>
    <mergeCell ref="H16:H18"/>
    <mergeCell ref="H19:H20"/>
    <mergeCell ref="H21:H22"/>
    <mergeCell ref="H23:H24"/>
    <mergeCell ref="A23:A24"/>
    <mergeCell ref="B16:B18"/>
    <mergeCell ref="C16:C18"/>
    <mergeCell ref="B19:B20"/>
    <mergeCell ref="C19:C20"/>
    <mergeCell ref="A19:A20"/>
    <mergeCell ref="A21:A22"/>
    <mergeCell ref="G21:G22"/>
    <mergeCell ref="B21:B22"/>
    <mergeCell ref="C21:C22"/>
    <mergeCell ref="A16:A18"/>
    <mergeCell ref="G19:G20"/>
    <mergeCell ref="U16:U18"/>
    <mergeCell ref="U19:U20"/>
    <mergeCell ref="U21:U22"/>
    <mergeCell ref="U23:U24"/>
    <mergeCell ref="U8:U9"/>
    <mergeCell ref="U10:U12"/>
    <mergeCell ref="J23:J24"/>
    <mergeCell ref="K23:K24"/>
    <mergeCell ref="J13:J15"/>
    <mergeCell ref="K13:K15"/>
    <mergeCell ref="J16:J18"/>
    <mergeCell ref="K16:K18"/>
    <mergeCell ref="J19:J20"/>
    <mergeCell ref="K19:K20"/>
    <mergeCell ref="J10:J12"/>
    <mergeCell ref="K10:K12"/>
    <mergeCell ref="J6:J7"/>
    <mergeCell ref="J21:J22"/>
    <mergeCell ref="K21:K22"/>
  </mergeCells>
  <pageMargins left="0.28000000000000003" right="0.118110236220472" top="0.118110236220472" bottom="0.15748031496063" header="0.118110236220472" footer="0.118110236220472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view="pageBreakPreview" zoomScale="90" zoomScaleSheetLayoutView="9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T22" sqref="T22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.140625" customWidth="1"/>
    <col min="5" max="5" width="4.5703125" style="70" customWidth="1"/>
    <col min="6" max="6" width="23.42578125" customWidth="1"/>
    <col min="7" max="7" width="20.28515625" customWidth="1"/>
    <col min="8" max="8" width="9.28515625" customWidth="1"/>
    <col min="9" max="9" width="3.42578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28515625" style="98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>
      <c r="A2" s="218" t="s">
        <v>393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>
      <c r="A3" s="219" t="s">
        <v>419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 t="str">
        <f>Summary!V3</f>
        <v>Date: 31.05.2015</v>
      </c>
      <c r="W3" s="221"/>
    </row>
    <row r="4" spans="1:23" ht="35.25" customHeight="1">
      <c r="A4" s="222" t="s">
        <v>432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23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90" t="s">
        <v>20</v>
      </c>
      <c r="J5" s="225" t="s">
        <v>16</v>
      </c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190" t="s">
        <v>21</v>
      </c>
      <c r="W5" s="226" t="s">
        <v>14</v>
      </c>
    </row>
    <row r="6" spans="1:23" ht="24" customHeight="1">
      <c r="A6" s="190"/>
      <c r="B6" s="190"/>
      <c r="C6" s="190"/>
      <c r="D6" s="190"/>
      <c r="E6" s="190"/>
      <c r="F6" s="190"/>
      <c r="G6" s="190"/>
      <c r="H6" s="190"/>
      <c r="I6" s="190"/>
      <c r="J6" s="190" t="s">
        <v>7</v>
      </c>
      <c r="K6" s="190" t="s">
        <v>352</v>
      </c>
      <c r="L6" s="190" t="s">
        <v>353</v>
      </c>
      <c r="M6" s="225" t="s">
        <v>15</v>
      </c>
      <c r="N6" s="190" t="s">
        <v>10</v>
      </c>
      <c r="O6" s="190" t="s">
        <v>9</v>
      </c>
      <c r="P6" s="190" t="s">
        <v>17</v>
      </c>
      <c r="Q6" s="190"/>
      <c r="R6" s="190" t="s">
        <v>18</v>
      </c>
      <c r="S6" s="190"/>
      <c r="T6" s="190" t="s">
        <v>13</v>
      </c>
      <c r="U6" s="190" t="s">
        <v>8</v>
      </c>
      <c r="V6" s="190"/>
      <c r="W6" s="227"/>
    </row>
    <row r="7" spans="1:23" ht="34.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225"/>
      <c r="N7" s="190"/>
      <c r="O7" s="190"/>
      <c r="P7" s="151" t="s">
        <v>11</v>
      </c>
      <c r="Q7" s="151" t="s">
        <v>12</v>
      </c>
      <c r="R7" s="151" t="s">
        <v>11</v>
      </c>
      <c r="S7" s="151" t="s">
        <v>12</v>
      </c>
      <c r="T7" s="190"/>
      <c r="U7" s="190"/>
      <c r="V7" s="190"/>
      <c r="W7" s="228"/>
    </row>
    <row r="8" spans="1:23" ht="35.1" customHeight="1">
      <c r="A8" s="240">
        <v>1</v>
      </c>
      <c r="B8" s="235" t="s">
        <v>45</v>
      </c>
      <c r="C8" s="235" t="s">
        <v>46</v>
      </c>
      <c r="D8" s="157" t="s">
        <v>47</v>
      </c>
      <c r="E8" s="154">
        <v>1</v>
      </c>
      <c r="F8" s="156" t="s">
        <v>48</v>
      </c>
      <c r="G8" s="236" t="s">
        <v>324</v>
      </c>
      <c r="H8" s="242">
        <v>268.45999999999998</v>
      </c>
      <c r="I8" s="2"/>
      <c r="J8" s="6"/>
      <c r="K8" s="231" t="s">
        <v>395</v>
      </c>
      <c r="L8" s="229" t="s">
        <v>355</v>
      </c>
      <c r="M8" s="49"/>
      <c r="N8" s="49"/>
      <c r="O8" s="49"/>
      <c r="P8" s="49"/>
      <c r="Q8" s="49"/>
      <c r="R8" s="49"/>
      <c r="S8" s="49"/>
      <c r="T8" s="49">
        <v>1</v>
      </c>
      <c r="U8" s="44"/>
      <c r="V8" s="231">
        <v>126.86</v>
      </c>
      <c r="W8" s="95"/>
    </row>
    <row r="9" spans="1:23" ht="35.1" customHeight="1">
      <c r="A9" s="241"/>
      <c r="B9" s="235"/>
      <c r="C9" s="235"/>
      <c r="D9" s="157" t="s">
        <v>49</v>
      </c>
      <c r="E9" s="154">
        <v>2</v>
      </c>
      <c r="F9" s="156" t="s">
        <v>50</v>
      </c>
      <c r="G9" s="237"/>
      <c r="H9" s="243"/>
      <c r="I9" s="2"/>
      <c r="J9" s="5"/>
      <c r="K9" s="232"/>
      <c r="L9" s="230"/>
      <c r="M9" s="49"/>
      <c r="N9" s="49"/>
      <c r="O9" s="49"/>
      <c r="P9" s="49"/>
      <c r="Q9" s="49"/>
      <c r="R9" s="49"/>
      <c r="S9" s="49"/>
      <c r="T9" s="49">
        <v>1</v>
      </c>
      <c r="U9" s="44"/>
      <c r="V9" s="232"/>
      <c r="W9" s="95"/>
    </row>
    <row r="10" spans="1:23" ht="35.1" customHeight="1">
      <c r="A10" s="233">
        <v>2</v>
      </c>
      <c r="B10" s="235" t="s">
        <v>51</v>
      </c>
      <c r="C10" s="235" t="s">
        <v>46</v>
      </c>
      <c r="D10" s="157" t="s">
        <v>52</v>
      </c>
      <c r="E10" s="154">
        <v>1</v>
      </c>
      <c r="F10" s="156" t="s">
        <v>53</v>
      </c>
      <c r="G10" s="236" t="s">
        <v>372</v>
      </c>
      <c r="H10" s="233">
        <v>269.42</v>
      </c>
      <c r="I10" s="1"/>
      <c r="J10" s="1">
        <v>1</v>
      </c>
      <c r="K10" s="238" t="s">
        <v>396</v>
      </c>
      <c r="L10" s="233"/>
      <c r="M10" s="39"/>
      <c r="N10" s="39"/>
      <c r="O10" s="39"/>
      <c r="P10" s="39"/>
      <c r="Q10" s="39"/>
      <c r="R10" s="39"/>
      <c r="S10" s="39"/>
      <c r="T10" s="39"/>
      <c r="U10" s="39"/>
      <c r="V10" s="233">
        <v>91.32</v>
      </c>
      <c r="W10" s="105" t="s">
        <v>403</v>
      </c>
    </row>
    <row r="11" spans="1:23" ht="35.1" customHeight="1">
      <c r="A11" s="234"/>
      <c r="B11" s="235"/>
      <c r="C11" s="235"/>
      <c r="D11" s="157" t="s">
        <v>54</v>
      </c>
      <c r="E11" s="154">
        <v>2</v>
      </c>
      <c r="F11" s="156" t="s">
        <v>55</v>
      </c>
      <c r="G11" s="237"/>
      <c r="H11" s="234"/>
      <c r="I11" s="1"/>
      <c r="J11" s="1"/>
      <c r="K11" s="239"/>
      <c r="L11" s="234"/>
      <c r="M11" s="38"/>
      <c r="N11" s="38"/>
      <c r="O11" s="38"/>
      <c r="P11" s="38"/>
      <c r="Q11" s="38"/>
      <c r="R11" s="38"/>
      <c r="S11" s="38"/>
      <c r="T11" s="38">
        <v>1</v>
      </c>
      <c r="U11" s="39"/>
      <c r="V11" s="234"/>
      <c r="W11" s="160"/>
    </row>
    <row r="12" spans="1:23" ht="35.1" customHeight="1">
      <c r="A12" s="233">
        <v>3</v>
      </c>
      <c r="B12" s="235" t="s">
        <v>56</v>
      </c>
      <c r="C12" s="235" t="s">
        <v>46</v>
      </c>
      <c r="D12" s="157" t="s">
        <v>57</v>
      </c>
      <c r="E12" s="154">
        <v>1</v>
      </c>
      <c r="F12" s="156" t="s">
        <v>58</v>
      </c>
      <c r="G12" s="236" t="s">
        <v>345</v>
      </c>
      <c r="H12" s="233">
        <v>395.48</v>
      </c>
      <c r="I12" s="1"/>
      <c r="J12" s="1"/>
      <c r="K12" s="238" t="s">
        <v>397</v>
      </c>
      <c r="L12" s="233" t="s">
        <v>355</v>
      </c>
      <c r="M12" s="38"/>
      <c r="N12" s="38"/>
      <c r="O12" s="38"/>
      <c r="P12" s="38"/>
      <c r="Q12" s="38"/>
      <c r="R12" s="38"/>
      <c r="S12" s="38"/>
      <c r="T12" s="38">
        <v>1</v>
      </c>
      <c r="U12" s="39"/>
      <c r="V12" s="233">
        <v>263.57</v>
      </c>
      <c r="W12" s="96"/>
    </row>
    <row r="13" spans="1:23" ht="35.1" customHeight="1">
      <c r="A13" s="244"/>
      <c r="B13" s="235"/>
      <c r="C13" s="235"/>
      <c r="D13" s="157" t="s">
        <v>59</v>
      </c>
      <c r="E13" s="154">
        <v>2</v>
      </c>
      <c r="F13" s="156" t="s">
        <v>60</v>
      </c>
      <c r="G13" s="245"/>
      <c r="H13" s="244"/>
      <c r="I13" s="1"/>
      <c r="J13" s="1"/>
      <c r="K13" s="246"/>
      <c r="L13" s="244"/>
      <c r="M13" s="38"/>
      <c r="N13" s="38"/>
      <c r="O13" s="38"/>
      <c r="P13" s="38"/>
      <c r="Q13" s="38"/>
      <c r="R13" s="38"/>
      <c r="S13" s="38"/>
      <c r="T13" s="38">
        <v>1</v>
      </c>
      <c r="U13" s="39"/>
      <c r="V13" s="244"/>
      <c r="W13" s="159"/>
    </row>
    <row r="14" spans="1:23" ht="35.1" customHeight="1">
      <c r="A14" s="234"/>
      <c r="B14" s="235"/>
      <c r="C14" s="235"/>
      <c r="D14" s="158" t="s">
        <v>61</v>
      </c>
      <c r="E14" s="154">
        <v>3</v>
      </c>
      <c r="F14" s="156" t="s">
        <v>62</v>
      </c>
      <c r="G14" s="237"/>
      <c r="H14" s="234"/>
      <c r="I14" s="1"/>
      <c r="J14" s="1"/>
      <c r="K14" s="239"/>
      <c r="L14" s="234"/>
      <c r="M14" s="38"/>
      <c r="N14" s="38"/>
      <c r="O14" s="38"/>
      <c r="P14" s="38"/>
      <c r="Q14" s="38"/>
      <c r="R14" s="38"/>
      <c r="S14" s="38"/>
      <c r="T14" s="38">
        <v>1</v>
      </c>
      <c r="U14" s="39"/>
      <c r="V14" s="234"/>
      <c r="W14" s="96"/>
    </row>
    <row r="15" spans="1:23" ht="35.1" customHeight="1">
      <c r="A15" s="233">
        <v>4</v>
      </c>
      <c r="B15" s="235" t="s">
        <v>63</v>
      </c>
      <c r="C15" s="235" t="s">
        <v>46</v>
      </c>
      <c r="D15" s="157" t="s">
        <v>64</v>
      </c>
      <c r="E15" s="154">
        <v>1</v>
      </c>
      <c r="F15" s="156" t="s">
        <v>65</v>
      </c>
      <c r="G15" s="236" t="s">
        <v>324</v>
      </c>
      <c r="H15" s="233">
        <v>266.39</v>
      </c>
      <c r="I15" s="1"/>
      <c r="J15" s="1"/>
      <c r="K15" s="238" t="s">
        <v>398</v>
      </c>
      <c r="L15" s="233" t="s">
        <v>355</v>
      </c>
      <c r="M15" s="38"/>
      <c r="N15" s="38"/>
      <c r="O15" s="38"/>
      <c r="P15" s="38"/>
      <c r="Q15" s="38"/>
      <c r="R15" s="38"/>
      <c r="S15" s="38"/>
      <c r="T15" s="38">
        <v>1</v>
      </c>
      <c r="U15" s="39"/>
      <c r="V15" s="233">
        <v>99.08</v>
      </c>
      <c r="W15" s="96"/>
    </row>
    <row r="16" spans="1:23" ht="35.1" customHeight="1">
      <c r="A16" s="234"/>
      <c r="B16" s="235"/>
      <c r="C16" s="235"/>
      <c r="D16" s="157" t="s">
        <v>66</v>
      </c>
      <c r="E16" s="154">
        <v>2</v>
      </c>
      <c r="F16" s="156" t="s">
        <v>67</v>
      </c>
      <c r="G16" s="237"/>
      <c r="H16" s="234"/>
      <c r="I16" s="1"/>
      <c r="J16" s="1"/>
      <c r="K16" s="239"/>
      <c r="L16" s="234"/>
      <c r="M16" s="38"/>
      <c r="N16" s="38"/>
      <c r="O16" s="38">
        <v>1</v>
      </c>
      <c r="P16" s="39"/>
      <c r="Q16" s="39"/>
      <c r="R16" s="39"/>
      <c r="S16" s="39"/>
      <c r="T16" s="39"/>
      <c r="U16" s="39"/>
      <c r="V16" s="234"/>
      <c r="W16" s="96" t="s">
        <v>404</v>
      </c>
    </row>
    <row r="17" spans="1:23" ht="35.1" customHeight="1">
      <c r="A17" s="233">
        <v>5</v>
      </c>
      <c r="B17" s="235" t="s">
        <v>68</v>
      </c>
      <c r="C17" s="235" t="s">
        <v>46</v>
      </c>
      <c r="D17" s="156" t="s">
        <v>69</v>
      </c>
      <c r="E17" s="154">
        <v>1</v>
      </c>
      <c r="F17" s="156" t="s">
        <v>70</v>
      </c>
      <c r="G17" s="236" t="s">
        <v>345</v>
      </c>
      <c r="H17" s="233">
        <v>397.81265000000002</v>
      </c>
      <c r="I17" s="1"/>
      <c r="J17" s="1">
        <v>1</v>
      </c>
      <c r="K17" s="233"/>
      <c r="L17" s="233"/>
      <c r="M17" s="39"/>
      <c r="N17" s="39"/>
      <c r="O17" s="39"/>
      <c r="P17" s="39"/>
      <c r="Q17" s="39"/>
      <c r="R17" s="39"/>
      <c r="S17" s="39"/>
      <c r="T17" s="39"/>
      <c r="U17" s="39"/>
      <c r="V17" s="233">
        <v>194.58</v>
      </c>
      <c r="W17" s="105" t="s">
        <v>405</v>
      </c>
    </row>
    <row r="18" spans="1:23" ht="35.1" customHeight="1">
      <c r="A18" s="244"/>
      <c r="B18" s="235"/>
      <c r="C18" s="235"/>
      <c r="D18" s="157" t="s">
        <v>71</v>
      </c>
      <c r="E18" s="154">
        <v>2</v>
      </c>
      <c r="F18" s="156" t="s">
        <v>72</v>
      </c>
      <c r="G18" s="245"/>
      <c r="H18" s="244"/>
      <c r="I18" s="1"/>
      <c r="J18" s="1"/>
      <c r="K18" s="244"/>
      <c r="L18" s="244"/>
      <c r="M18" s="38"/>
      <c r="N18" s="38"/>
      <c r="O18" s="38"/>
      <c r="P18" s="38"/>
      <c r="Q18" s="38"/>
      <c r="R18" s="38"/>
      <c r="S18" s="38"/>
      <c r="T18" s="60">
        <v>1</v>
      </c>
      <c r="U18" s="39"/>
      <c r="V18" s="244"/>
      <c r="W18" s="105"/>
    </row>
    <row r="19" spans="1:23" ht="35.1" customHeight="1">
      <c r="A19" s="234"/>
      <c r="B19" s="235"/>
      <c r="C19" s="235"/>
      <c r="D19" s="157" t="s">
        <v>73</v>
      </c>
      <c r="E19" s="154">
        <v>3</v>
      </c>
      <c r="F19" s="156" t="s">
        <v>74</v>
      </c>
      <c r="G19" s="237"/>
      <c r="H19" s="234"/>
      <c r="I19" s="1"/>
      <c r="J19" s="1"/>
      <c r="K19" s="234"/>
      <c r="L19" s="234"/>
      <c r="M19" s="38"/>
      <c r="N19" s="38"/>
      <c r="O19" s="38"/>
      <c r="P19" s="38"/>
      <c r="Q19" s="38"/>
      <c r="R19" s="38"/>
      <c r="S19" s="38"/>
      <c r="T19" s="38">
        <v>1</v>
      </c>
      <c r="U19" s="39"/>
      <c r="V19" s="234"/>
      <c r="W19" s="105"/>
    </row>
    <row r="20" spans="1:23" ht="35.1" customHeight="1">
      <c r="A20" s="233">
        <v>6</v>
      </c>
      <c r="B20" s="235" t="s">
        <v>75</v>
      </c>
      <c r="C20" s="235" t="s">
        <v>46</v>
      </c>
      <c r="D20" s="157" t="s">
        <v>76</v>
      </c>
      <c r="E20" s="154">
        <v>1</v>
      </c>
      <c r="F20" s="156" t="s">
        <v>77</v>
      </c>
      <c r="G20" s="236" t="s">
        <v>348</v>
      </c>
      <c r="H20" s="233">
        <v>265.69</v>
      </c>
      <c r="I20" s="1"/>
      <c r="J20" s="1"/>
      <c r="K20" s="238" t="s">
        <v>399</v>
      </c>
      <c r="L20" s="130"/>
      <c r="M20" s="38"/>
      <c r="N20" s="38"/>
      <c r="O20" s="38"/>
      <c r="P20" s="38"/>
      <c r="Q20" s="38"/>
      <c r="R20" s="38"/>
      <c r="S20" s="38"/>
      <c r="T20" s="38"/>
      <c r="U20" s="38">
        <v>1</v>
      </c>
      <c r="V20" s="233">
        <v>192.47</v>
      </c>
      <c r="W20" s="96"/>
    </row>
    <row r="21" spans="1:23" ht="35.1" customHeight="1">
      <c r="A21" s="234"/>
      <c r="B21" s="235"/>
      <c r="C21" s="235"/>
      <c r="D21" s="157" t="s">
        <v>78</v>
      </c>
      <c r="E21" s="154">
        <v>2</v>
      </c>
      <c r="F21" s="156" t="s">
        <v>79</v>
      </c>
      <c r="G21" s="237"/>
      <c r="H21" s="234"/>
      <c r="I21" s="1"/>
      <c r="J21" s="1"/>
      <c r="K21" s="239"/>
      <c r="L21" s="130"/>
      <c r="M21" s="38"/>
      <c r="N21" s="38"/>
      <c r="O21" s="38"/>
      <c r="P21" s="38"/>
      <c r="Q21" s="38"/>
      <c r="R21" s="38"/>
      <c r="S21" s="38"/>
      <c r="T21" s="38">
        <v>1</v>
      </c>
      <c r="U21" s="39"/>
      <c r="V21" s="234"/>
      <c r="W21" s="96"/>
    </row>
    <row r="22" spans="1:23" ht="54" customHeight="1">
      <c r="A22" s="233">
        <v>7</v>
      </c>
      <c r="B22" s="235" t="s">
        <v>80</v>
      </c>
      <c r="C22" s="235" t="s">
        <v>46</v>
      </c>
      <c r="D22" s="157" t="s">
        <v>81</v>
      </c>
      <c r="E22" s="154">
        <v>1</v>
      </c>
      <c r="F22" s="156" t="s">
        <v>82</v>
      </c>
      <c r="G22" s="236" t="s">
        <v>348</v>
      </c>
      <c r="H22" s="233">
        <v>268.32</v>
      </c>
      <c r="I22" s="1"/>
      <c r="J22" s="1"/>
      <c r="K22" s="238" t="s">
        <v>400</v>
      </c>
      <c r="L22" s="233" t="s">
        <v>355</v>
      </c>
      <c r="M22" s="38"/>
      <c r="N22" s="38"/>
      <c r="O22" s="38"/>
      <c r="P22" s="38"/>
      <c r="Q22" s="38"/>
      <c r="R22" s="38"/>
      <c r="S22" s="38"/>
      <c r="T22" s="38">
        <v>1</v>
      </c>
      <c r="U22" s="39"/>
      <c r="V22" s="233">
        <v>105.11</v>
      </c>
      <c r="W22" s="96"/>
    </row>
    <row r="23" spans="1:23" ht="35.1" customHeight="1">
      <c r="A23" s="234"/>
      <c r="B23" s="235"/>
      <c r="C23" s="235"/>
      <c r="D23" s="157" t="s">
        <v>83</v>
      </c>
      <c r="E23" s="154">
        <v>2</v>
      </c>
      <c r="F23" s="156" t="s">
        <v>84</v>
      </c>
      <c r="G23" s="237"/>
      <c r="H23" s="234"/>
      <c r="I23" s="1"/>
      <c r="J23" s="1">
        <v>1</v>
      </c>
      <c r="K23" s="239"/>
      <c r="L23" s="234"/>
      <c r="M23" s="39"/>
      <c r="N23" s="39"/>
      <c r="O23" s="39"/>
      <c r="P23" s="39"/>
      <c r="Q23" s="39"/>
      <c r="R23" s="39"/>
      <c r="S23" s="39"/>
      <c r="T23" s="39"/>
      <c r="U23" s="39"/>
      <c r="V23" s="234"/>
      <c r="W23" s="96" t="s">
        <v>412</v>
      </c>
    </row>
    <row r="24" spans="1:23" ht="35.1" customHeight="1">
      <c r="A24" s="233">
        <v>8</v>
      </c>
      <c r="B24" s="235" t="s">
        <v>85</v>
      </c>
      <c r="C24" s="235" t="s">
        <v>46</v>
      </c>
      <c r="D24" s="157" t="s">
        <v>86</v>
      </c>
      <c r="E24" s="154">
        <v>1</v>
      </c>
      <c r="F24" s="156" t="s">
        <v>87</v>
      </c>
      <c r="G24" s="236" t="s">
        <v>325</v>
      </c>
      <c r="H24" s="233">
        <v>266.07</v>
      </c>
      <c r="I24" s="1"/>
      <c r="J24" s="1"/>
      <c r="K24" s="238" t="s">
        <v>401</v>
      </c>
      <c r="L24" s="233" t="s">
        <v>355</v>
      </c>
      <c r="M24" s="38"/>
      <c r="N24" s="38"/>
      <c r="O24" s="38"/>
      <c r="P24" s="38"/>
      <c r="Q24" s="38"/>
      <c r="R24" s="38"/>
      <c r="S24" s="38"/>
      <c r="T24" s="38">
        <v>1</v>
      </c>
      <c r="U24" s="39"/>
      <c r="V24" s="233">
        <v>214.48</v>
      </c>
      <c r="W24" s="96"/>
    </row>
    <row r="25" spans="1:23" ht="35.1" customHeight="1">
      <c r="A25" s="234"/>
      <c r="B25" s="235"/>
      <c r="C25" s="235"/>
      <c r="D25" s="156" t="s">
        <v>88</v>
      </c>
      <c r="E25" s="154">
        <v>2</v>
      </c>
      <c r="F25" s="156" t="s">
        <v>89</v>
      </c>
      <c r="G25" s="237"/>
      <c r="H25" s="234"/>
      <c r="I25" s="1"/>
      <c r="J25" s="1"/>
      <c r="K25" s="239"/>
      <c r="L25" s="234"/>
      <c r="M25" s="38"/>
      <c r="N25" s="38"/>
      <c r="O25" s="38"/>
      <c r="P25" s="38"/>
      <c r="Q25" s="38"/>
      <c r="R25" s="38"/>
      <c r="S25" s="38"/>
      <c r="T25" s="38">
        <v>1</v>
      </c>
      <c r="U25" s="39"/>
      <c r="V25" s="234"/>
      <c r="W25" s="96"/>
    </row>
    <row r="26" spans="1:23" ht="15.75">
      <c r="A26" s="54"/>
      <c r="B26" s="247" t="s">
        <v>22</v>
      </c>
      <c r="C26" s="247"/>
      <c r="D26" s="247"/>
      <c r="E26" s="85">
        <f>E9+E11+E14+E16+E19+E21+E23+E25</f>
        <v>18</v>
      </c>
      <c r="F26" s="86"/>
      <c r="G26" s="86"/>
      <c r="H26" s="88">
        <f>SUM(H8:H25)</f>
        <v>2397.6426500000002</v>
      </c>
      <c r="I26" s="86">
        <f>SUM(I8:I25)</f>
        <v>0</v>
      </c>
      <c r="J26" s="86">
        <f>SUM(J8:J25)</f>
        <v>3</v>
      </c>
      <c r="K26" s="87"/>
      <c r="L26" s="87"/>
      <c r="M26" s="85">
        <f t="shared" ref="M26:V26" si="0">SUM(M8:M25)</f>
        <v>0</v>
      </c>
      <c r="N26" s="85">
        <f t="shared" si="0"/>
        <v>0</v>
      </c>
      <c r="O26" s="85">
        <f t="shared" si="0"/>
        <v>1</v>
      </c>
      <c r="P26" s="85">
        <f t="shared" si="0"/>
        <v>0</v>
      </c>
      <c r="Q26" s="85">
        <f t="shared" si="0"/>
        <v>0</v>
      </c>
      <c r="R26" s="85">
        <f>SUM(R8:R25)</f>
        <v>0</v>
      </c>
      <c r="S26" s="85">
        <f>SUM(S8:S25)</f>
        <v>0</v>
      </c>
      <c r="T26" s="85">
        <f>SUM(T8:T25)</f>
        <v>13</v>
      </c>
      <c r="U26" s="85">
        <f t="shared" si="0"/>
        <v>1</v>
      </c>
      <c r="V26" s="85">
        <f t="shared" si="0"/>
        <v>1287.47</v>
      </c>
      <c r="W26" s="97"/>
    </row>
  </sheetData>
  <mergeCells count="91">
    <mergeCell ref="B26:D26"/>
    <mergeCell ref="L22:L23"/>
    <mergeCell ref="V22:V23"/>
    <mergeCell ref="A24:A25"/>
    <mergeCell ref="B24:B25"/>
    <mergeCell ref="C24:C25"/>
    <mergeCell ref="G24:G25"/>
    <mergeCell ref="H24:H25"/>
    <mergeCell ref="K24:K25"/>
    <mergeCell ref="L24:L25"/>
    <mergeCell ref="V24:V25"/>
    <mergeCell ref="A22:A23"/>
    <mergeCell ref="B22:B23"/>
    <mergeCell ref="C22:C23"/>
    <mergeCell ref="G22:G23"/>
    <mergeCell ref="H22:H23"/>
    <mergeCell ref="K22:K23"/>
    <mergeCell ref="L17:L19"/>
    <mergeCell ref="V17:V19"/>
    <mergeCell ref="A20:A21"/>
    <mergeCell ref="B20:B21"/>
    <mergeCell ref="C20:C21"/>
    <mergeCell ref="G20:G21"/>
    <mergeCell ref="H20:H21"/>
    <mergeCell ref="K20:K21"/>
    <mergeCell ref="V20:V21"/>
    <mergeCell ref="A17:A19"/>
    <mergeCell ref="B17:B19"/>
    <mergeCell ref="C17:C19"/>
    <mergeCell ref="G17:G19"/>
    <mergeCell ref="H17:H19"/>
    <mergeCell ref="K17:K19"/>
    <mergeCell ref="L12:L14"/>
    <mergeCell ref="V12:V14"/>
    <mergeCell ref="A15:A16"/>
    <mergeCell ref="B15:B16"/>
    <mergeCell ref="C15:C16"/>
    <mergeCell ref="G15:G16"/>
    <mergeCell ref="H15:H16"/>
    <mergeCell ref="K15:K16"/>
    <mergeCell ref="L15:L16"/>
    <mergeCell ref="V15:V16"/>
    <mergeCell ref="A12:A14"/>
    <mergeCell ref="B12:B14"/>
    <mergeCell ref="C12:C14"/>
    <mergeCell ref="G12:G14"/>
    <mergeCell ref="H12:H14"/>
    <mergeCell ref="K12:K14"/>
    <mergeCell ref="L8:L9"/>
    <mergeCell ref="V8:V9"/>
    <mergeCell ref="A10:A11"/>
    <mergeCell ref="B10:B11"/>
    <mergeCell ref="C10:C11"/>
    <mergeCell ref="G10:G11"/>
    <mergeCell ref="H10:H11"/>
    <mergeCell ref="K10:K11"/>
    <mergeCell ref="L10:L11"/>
    <mergeCell ref="V10:V11"/>
    <mergeCell ref="A8:A9"/>
    <mergeCell ref="B8:B9"/>
    <mergeCell ref="C8:C9"/>
    <mergeCell ref="G8:G9"/>
    <mergeCell ref="H8:H9"/>
    <mergeCell ref="K8:K9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F5:F7"/>
    <mergeCell ref="G5:G7"/>
    <mergeCell ref="H5:H7"/>
    <mergeCell ref="I5:I7"/>
    <mergeCell ref="J5:U5"/>
    <mergeCell ref="U6:U7"/>
    <mergeCell ref="A1:W1"/>
    <mergeCell ref="A2:W2"/>
    <mergeCell ref="A3:U3"/>
    <mergeCell ref="V3:W3"/>
    <mergeCell ref="A4:W4"/>
    <mergeCell ref="A5:A7"/>
    <mergeCell ref="B5:B7"/>
    <mergeCell ref="C5:C7"/>
    <mergeCell ref="D5:D7"/>
    <mergeCell ref="E5:E7"/>
  </mergeCells>
  <pageMargins left="0.36" right="0" top="0.38" bottom="0.15748031496063" header="0.118110236220472" footer="0.118110236220472"/>
  <pageSetup paperSize="9" scale="7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14"/>
  <sheetViews>
    <sheetView zoomScaleSheetLayoutView="9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T12" sqref="T12"/>
    </sheetView>
  </sheetViews>
  <sheetFormatPr defaultRowHeight="15"/>
  <cols>
    <col min="1" max="1" width="4.42578125" customWidth="1"/>
    <col min="2" max="2" width="9.28515625" customWidth="1"/>
    <col min="3" max="3" width="8.85546875" customWidth="1"/>
    <col min="4" max="4" width="12" customWidth="1"/>
    <col min="5" max="5" width="4.5703125" style="70" customWidth="1"/>
    <col min="6" max="6" width="22.140625" customWidth="1"/>
    <col min="7" max="7" width="18.5703125" customWidth="1"/>
    <col min="8" max="8" width="9.28515625" customWidth="1"/>
    <col min="9" max="9" width="2.5703125" hidden="1" customWidth="1"/>
    <col min="10" max="10" width="3.140625" hidden="1" customWidth="1"/>
    <col min="11" max="11" width="10.7109375" style="55" customWidth="1"/>
    <col min="12" max="12" width="10" style="55" customWidth="1"/>
    <col min="13" max="21" width="4.7109375" customWidth="1"/>
    <col min="22" max="22" width="9.140625" customWidth="1"/>
    <col min="23" max="23" width="15.140625" style="98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>
      <c r="A2" s="218" t="s">
        <v>393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>
      <c r="A3" s="219" t="s">
        <v>420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 t="str">
        <f>Summary!V3</f>
        <v>Date: 31.05.2015</v>
      </c>
      <c r="W3" s="221"/>
    </row>
    <row r="4" spans="1:23" ht="35.25" customHeight="1">
      <c r="A4" s="222" t="s">
        <v>433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23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90" t="s">
        <v>20</v>
      </c>
      <c r="J5" s="225" t="s">
        <v>16</v>
      </c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190" t="s">
        <v>21</v>
      </c>
      <c r="W5" s="209" t="s">
        <v>14</v>
      </c>
    </row>
    <row r="6" spans="1:23" ht="25.5" customHeight="1">
      <c r="A6" s="190"/>
      <c r="B6" s="190"/>
      <c r="C6" s="190"/>
      <c r="D6" s="190"/>
      <c r="E6" s="190"/>
      <c r="F6" s="190"/>
      <c r="G6" s="190"/>
      <c r="H6" s="190"/>
      <c r="I6" s="190"/>
      <c r="J6" s="190" t="s">
        <v>7</v>
      </c>
      <c r="K6" s="190" t="s">
        <v>352</v>
      </c>
      <c r="L6" s="190" t="s">
        <v>353</v>
      </c>
      <c r="M6" s="225" t="s">
        <v>15</v>
      </c>
      <c r="N6" s="190" t="s">
        <v>10</v>
      </c>
      <c r="O6" s="190" t="s">
        <v>9</v>
      </c>
      <c r="P6" s="190" t="s">
        <v>17</v>
      </c>
      <c r="Q6" s="190"/>
      <c r="R6" s="190" t="s">
        <v>18</v>
      </c>
      <c r="S6" s="190"/>
      <c r="T6" s="190" t="s">
        <v>13</v>
      </c>
      <c r="U6" s="190" t="s">
        <v>8</v>
      </c>
      <c r="V6" s="190"/>
      <c r="W6" s="210"/>
    </row>
    <row r="7" spans="1:23" ht="34.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225"/>
      <c r="N7" s="190"/>
      <c r="O7" s="190"/>
      <c r="P7" s="151" t="s">
        <v>11</v>
      </c>
      <c r="Q7" s="151" t="s">
        <v>12</v>
      </c>
      <c r="R7" s="151" t="s">
        <v>11</v>
      </c>
      <c r="S7" s="151" t="s">
        <v>12</v>
      </c>
      <c r="T7" s="190"/>
      <c r="U7" s="190"/>
      <c r="V7" s="190"/>
      <c r="W7" s="211"/>
    </row>
    <row r="8" spans="1:23" ht="35.1" customHeight="1">
      <c r="A8" s="233">
        <v>1</v>
      </c>
      <c r="B8" s="235" t="s">
        <v>90</v>
      </c>
      <c r="C8" s="235" t="s">
        <v>91</v>
      </c>
      <c r="D8" s="156" t="s">
        <v>92</v>
      </c>
      <c r="E8" s="154">
        <v>1</v>
      </c>
      <c r="F8" s="156" t="s">
        <v>93</v>
      </c>
      <c r="G8" s="236" t="s">
        <v>410</v>
      </c>
      <c r="H8" s="233">
        <v>402.36</v>
      </c>
      <c r="I8" s="1"/>
      <c r="J8" s="1"/>
      <c r="K8" s="8"/>
      <c r="L8" s="8"/>
      <c r="M8" s="60"/>
      <c r="N8" s="60"/>
      <c r="O8" s="60">
        <v>1</v>
      </c>
      <c r="P8" s="39"/>
      <c r="Q8" s="39"/>
      <c r="R8" s="39"/>
      <c r="S8" s="39"/>
      <c r="T8" s="39"/>
      <c r="U8" s="39"/>
      <c r="V8" s="233">
        <v>97.37</v>
      </c>
      <c r="W8" s="105"/>
    </row>
    <row r="9" spans="1:23" ht="35.1" customHeight="1">
      <c r="A9" s="244"/>
      <c r="B9" s="235"/>
      <c r="C9" s="235"/>
      <c r="D9" s="156" t="s">
        <v>94</v>
      </c>
      <c r="E9" s="154">
        <v>2</v>
      </c>
      <c r="F9" s="156" t="s">
        <v>95</v>
      </c>
      <c r="G9" s="245"/>
      <c r="H9" s="244"/>
      <c r="I9" s="1"/>
      <c r="J9" s="1"/>
      <c r="K9" s="8"/>
      <c r="L9" s="8"/>
      <c r="M9" s="60"/>
      <c r="N9" s="60"/>
      <c r="O9" s="60"/>
      <c r="P9" s="60"/>
      <c r="Q9" s="60"/>
      <c r="R9" s="60">
        <v>1</v>
      </c>
      <c r="S9" s="39"/>
      <c r="T9" s="39"/>
      <c r="U9" s="39"/>
      <c r="V9" s="244"/>
      <c r="W9" s="105"/>
    </row>
    <row r="10" spans="1:23" ht="35.1" customHeight="1">
      <c r="A10" s="234"/>
      <c r="B10" s="235"/>
      <c r="C10" s="235"/>
      <c r="D10" s="156" t="s">
        <v>96</v>
      </c>
      <c r="E10" s="154">
        <v>3</v>
      </c>
      <c r="F10" s="156" t="s">
        <v>97</v>
      </c>
      <c r="G10" s="237"/>
      <c r="H10" s="234"/>
      <c r="I10" s="1"/>
      <c r="J10" s="1"/>
      <c r="K10" s="8"/>
      <c r="L10" s="8"/>
      <c r="M10" s="60"/>
      <c r="N10" s="60"/>
      <c r="O10" s="60"/>
      <c r="P10" s="60"/>
      <c r="Q10" s="60"/>
      <c r="R10" s="60"/>
      <c r="S10" s="60">
        <v>1</v>
      </c>
      <c r="T10" s="39"/>
      <c r="U10" s="39"/>
      <c r="V10" s="234"/>
      <c r="W10" s="105"/>
    </row>
    <row r="11" spans="1:23" ht="35.1" customHeight="1">
      <c r="A11" s="53">
        <v>2</v>
      </c>
      <c r="B11" s="154" t="s">
        <v>98</v>
      </c>
      <c r="C11" s="154" t="s">
        <v>99</v>
      </c>
      <c r="D11" s="156" t="s">
        <v>100</v>
      </c>
      <c r="E11" s="154">
        <v>1</v>
      </c>
      <c r="F11" s="156" t="s">
        <v>101</v>
      </c>
      <c r="G11" s="161" t="s">
        <v>326</v>
      </c>
      <c r="H11" s="130">
        <v>129.46</v>
      </c>
      <c r="I11" s="1"/>
      <c r="J11" s="1"/>
      <c r="K11" s="102" t="s">
        <v>402</v>
      </c>
      <c r="L11" s="8"/>
      <c r="M11" s="38"/>
      <c r="N11" s="38"/>
      <c r="O11" s="38"/>
      <c r="P11" s="38"/>
      <c r="Q11" s="38"/>
      <c r="R11" s="38"/>
      <c r="S11" s="38"/>
      <c r="T11" s="38">
        <v>1</v>
      </c>
      <c r="U11" s="39"/>
      <c r="V11" s="94">
        <v>111.28</v>
      </c>
      <c r="W11" s="96"/>
    </row>
    <row r="12" spans="1:23" ht="35.1" customHeight="1">
      <c r="A12" s="233">
        <v>3</v>
      </c>
      <c r="B12" s="235" t="s">
        <v>102</v>
      </c>
      <c r="C12" s="248" t="s">
        <v>103</v>
      </c>
      <c r="D12" s="156" t="s">
        <v>104</v>
      </c>
      <c r="E12" s="155">
        <v>1</v>
      </c>
      <c r="F12" s="156" t="s">
        <v>105</v>
      </c>
      <c r="G12" s="236" t="s">
        <v>327</v>
      </c>
      <c r="H12" s="233">
        <v>266.86</v>
      </c>
      <c r="I12" s="1"/>
      <c r="J12" s="1"/>
      <c r="K12" s="233"/>
      <c r="L12" s="233"/>
      <c r="M12" s="38"/>
      <c r="N12" s="38"/>
      <c r="O12" s="38"/>
      <c r="P12" s="38"/>
      <c r="Q12" s="38"/>
      <c r="R12" s="38"/>
      <c r="S12" s="38"/>
      <c r="T12" s="38">
        <v>1</v>
      </c>
      <c r="U12" s="39"/>
      <c r="V12" s="233">
        <v>149.43</v>
      </c>
      <c r="W12" s="96"/>
    </row>
    <row r="13" spans="1:23" ht="35.1" customHeight="1">
      <c r="A13" s="234"/>
      <c r="B13" s="235"/>
      <c r="C13" s="248"/>
      <c r="D13" s="156" t="s">
        <v>106</v>
      </c>
      <c r="E13" s="155">
        <v>2</v>
      </c>
      <c r="F13" s="156" t="s">
        <v>451</v>
      </c>
      <c r="G13" s="237"/>
      <c r="H13" s="234"/>
      <c r="I13" s="1"/>
      <c r="J13" s="1"/>
      <c r="K13" s="234"/>
      <c r="L13" s="234"/>
      <c r="M13" s="38"/>
      <c r="N13" s="38"/>
      <c r="O13" s="38"/>
      <c r="P13" s="38"/>
      <c r="Q13" s="38"/>
      <c r="R13" s="38"/>
      <c r="S13" s="38"/>
      <c r="T13" s="38">
        <v>1</v>
      </c>
      <c r="U13" s="39"/>
      <c r="V13" s="234"/>
      <c r="W13" s="96"/>
    </row>
    <row r="14" spans="1:23" ht="15.75">
      <c r="A14" s="54"/>
      <c r="B14" s="247" t="s">
        <v>22</v>
      </c>
      <c r="C14" s="247"/>
      <c r="D14" s="247"/>
      <c r="E14" s="85">
        <f>E10+E11+E13</f>
        <v>6</v>
      </c>
      <c r="F14" s="86"/>
      <c r="G14" s="86"/>
      <c r="H14" s="137">
        <f>H8+H11+H12</f>
        <v>798.68000000000006</v>
      </c>
      <c r="I14" s="86">
        <f>SUM(I8:I13)</f>
        <v>0</v>
      </c>
      <c r="J14" s="86">
        <f>SUM(J8:J13)</f>
        <v>0</v>
      </c>
      <c r="K14" s="87"/>
      <c r="L14" s="87"/>
      <c r="M14" s="85">
        <f t="shared" ref="M14:V14" si="0">SUM(M8:M13)</f>
        <v>0</v>
      </c>
      <c r="N14" s="85">
        <f t="shared" si="0"/>
        <v>0</v>
      </c>
      <c r="O14" s="85">
        <f>SUM(O8:O13)</f>
        <v>1</v>
      </c>
      <c r="P14" s="85">
        <f t="shared" si="0"/>
        <v>0</v>
      </c>
      <c r="Q14" s="85">
        <f t="shared" si="0"/>
        <v>0</v>
      </c>
      <c r="R14" s="85">
        <f t="shared" si="0"/>
        <v>1</v>
      </c>
      <c r="S14" s="85">
        <f>SUM(S8:S13)</f>
        <v>1</v>
      </c>
      <c r="T14" s="85">
        <f>SUM(T8:T13)</f>
        <v>3</v>
      </c>
      <c r="U14" s="85">
        <f t="shared" si="0"/>
        <v>0</v>
      </c>
      <c r="V14" s="85">
        <f t="shared" si="0"/>
        <v>358.08000000000004</v>
      </c>
      <c r="W14" s="97"/>
    </row>
  </sheetData>
  <mergeCells count="42">
    <mergeCell ref="A3:U3"/>
    <mergeCell ref="G8:G10"/>
    <mergeCell ref="H8:H10"/>
    <mergeCell ref="V8:V10"/>
    <mergeCell ref="G12:G13"/>
    <mergeCell ref="V12:V13"/>
    <mergeCell ref="H12:H13"/>
    <mergeCell ref="K12:K13"/>
    <mergeCell ref="L12:L13"/>
    <mergeCell ref="V3:W3"/>
    <mergeCell ref="V5:V7"/>
    <mergeCell ref="F5:F7"/>
    <mergeCell ref="U6:U7"/>
    <mergeCell ref="J5:U5"/>
    <mergeCell ref="P6:Q6"/>
    <mergeCell ref="H5:H7"/>
    <mergeCell ref="B14:D14"/>
    <mergeCell ref="B8:B10"/>
    <mergeCell ref="C8:C10"/>
    <mergeCell ref="B12:B13"/>
    <mergeCell ref="C12:C13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I5:I7"/>
    <mergeCell ref="K6:K7"/>
    <mergeCell ref="L6:L7"/>
    <mergeCell ref="A8:A10"/>
    <mergeCell ref="A12:A13"/>
  </mergeCells>
  <pageMargins left="0.39" right="0" top="0.45" bottom="0.15748031496063" header="0.118110236220472" footer="0.118110236220472"/>
  <pageSetup paperSize="9" scale="81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Z1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9" sqref="T9"/>
    </sheetView>
  </sheetViews>
  <sheetFormatPr defaultRowHeight="15"/>
  <cols>
    <col min="1" max="1" width="4.28515625" style="55" customWidth="1"/>
    <col min="2" max="2" width="9.42578125" customWidth="1"/>
    <col min="3" max="3" width="12.7109375" customWidth="1"/>
    <col min="4" max="4" width="15.42578125" customWidth="1"/>
    <col min="5" max="5" width="4.140625" style="70" customWidth="1"/>
    <col min="6" max="6" width="17.28515625" customWidth="1"/>
    <col min="7" max="7" width="16.140625" customWidth="1"/>
    <col min="8" max="8" width="9.42578125" customWidth="1"/>
    <col min="9" max="9" width="6.42578125" hidden="1" customWidth="1"/>
    <col min="10" max="10" width="2.5703125" hidden="1" customWidth="1"/>
    <col min="11" max="11" width="9.5703125" customWidth="1"/>
    <col min="12" max="12" width="7.5703125" customWidth="1"/>
    <col min="13" max="21" width="4.7109375" customWidth="1"/>
    <col min="22" max="22" width="8.85546875" customWidth="1"/>
    <col min="23" max="23" width="10.140625" customWidth="1"/>
  </cols>
  <sheetData>
    <row r="1" spans="1:26" ht="18" customHeight="1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6">
      <c r="A2" s="218" t="str">
        <f>'Patna (West)'!A2</f>
        <v>Progress Report for the construction of Girls Hostel (2010-11)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6" ht="18.75" customHeight="1">
      <c r="A3" s="249" t="s">
        <v>376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7" t="str">
        <f>Summary!V3</f>
        <v>Date: 31.05.2015</v>
      </c>
      <c r="W3" s="221"/>
      <c r="Z3" s="3"/>
    </row>
    <row r="4" spans="1:26" ht="33" customHeight="1">
      <c r="A4" s="222" t="s">
        <v>394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26" ht="16.5" customHeight="1">
      <c r="A5" s="252" t="s">
        <v>0</v>
      </c>
      <c r="B5" s="252" t="s">
        <v>1</v>
      </c>
      <c r="C5" s="252" t="s">
        <v>2</v>
      </c>
      <c r="D5" s="252" t="s">
        <v>3</v>
      </c>
      <c r="E5" s="252" t="s">
        <v>0</v>
      </c>
      <c r="F5" s="252" t="s">
        <v>4</v>
      </c>
      <c r="G5" s="252" t="s">
        <v>5</v>
      </c>
      <c r="H5" s="252" t="s">
        <v>6</v>
      </c>
      <c r="I5" s="252" t="s">
        <v>20</v>
      </c>
      <c r="J5" s="254" t="s">
        <v>16</v>
      </c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2" t="s">
        <v>21</v>
      </c>
      <c r="W5" s="258" t="s">
        <v>14</v>
      </c>
    </row>
    <row r="6" spans="1:26" ht="24" customHeight="1">
      <c r="A6" s="252"/>
      <c r="B6" s="252"/>
      <c r="C6" s="252"/>
      <c r="D6" s="252"/>
      <c r="E6" s="252"/>
      <c r="F6" s="252"/>
      <c r="G6" s="252"/>
      <c r="H6" s="252"/>
      <c r="I6" s="252"/>
      <c r="J6" s="252" t="s">
        <v>7</v>
      </c>
      <c r="K6" s="252" t="s">
        <v>352</v>
      </c>
      <c r="L6" s="252" t="s">
        <v>370</v>
      </c>
      <c r="M6" s="254" t="s">
        <v>15</v>
      </c>
      <c r="N6" s="252" t="s">
        <v>10</v>
      </c>
      <c r="O6" s="252" t="s">
        <v>9</v>
      </c>
      <c r="P6" s="252" t="s">
        <v>17</v>
      </c>
      <c r="Q6" s="252"/>
      <c r="R6" s="252" t="s">
        <v>18</v>
      </c>
      <c r="S6" s="252"/>
      <c r="T6" s="252" t="s">
        <v>13</v>
      </c>
      <c r="U6" s="252" t="s">
        <v>8</v>
      </c>
      <c r="V6" s="252"/>
      <c r="W6" s="258"/>
    </row>
    <row r="7" spans="1:26" ht="33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4"/>
      <c r="N7" s="252"/>
      <c r="O7" s="252"/>
      <c r="P7" s="178" t="s">
        <v>11</v>
      </c>
      <c r="Q7" s="178" t="s">
        <v>12</v>
      </c>
      <c r="R7" s="178" t="s">
        <v>11</v>
      </c>
      <c r="S7" s="178" t="s">
        <v>12</v>
      </c>
      <c r="T7" s="252"/>
      <c r="U7" s="252"/>
      <c r="V7" s="252"/>
      <c r="W7" s="258"/>
    </row>
    <row r="8" spans="1:26" ht="35.1" customHeight="1">
      <c r="A8" s="251">
        <v>1</v>
      </c>
      <c r="B8" s="235" t="s">
        <v>107</v>
      </c>
      <c r="C8" s="235" t="s">
        <v>108</v>
      </c>
      <c r="D8" s="156" t="s">
        <v>109</v>
      </c>
      <c r="E8" s="176">
        <v>1</v>
      </c>
      <c r="F8" s="156" t="s">
        <v>110</v>
      </c>
      <c r="G8" s="255" t="s">
        <v>328</v>
      </c>
      <c r="H8" s="259">
        <v>255.29</v>
      </c>
      <c r="I8" s="24"/>
      <c r="J8" s="24"/>
      <c r="K8" s="259" t="s">
        <v>357</v>
      </c>
      <c r="L8" s="260" t="s">
        <v>371</v>
      </c>
      <c r="M8" s="50"/>
      <c r="N8" s="50"/>
      <c r="O8" s="50"/>
      <c r="P8" s="50"/>
      <c r="Q8" s="50"/>
      <c r="R8" s="50"/>
      <c r="S8" s="50"/>
      <c r="T8" s="50">
        <v>1</v>
      </c>
      <c r="U8" s="51"/>
      <c r="V8" s="189">
        <v>193.81</v>
      </c>
      <c r="W8" s="16"/>
    </row>
    <row r="9" spans="1:26" ht="35.1" customHeight="1">
      <c r="A9" s="251"/>
      <c r="B9" s="235"/>
      <c r="C9" s="235"/>
      <c r="D9" s="156" t="s">
        <v>108</v>
      </c>
      <c r="E9" s="176">
        <v>2</v>
      </c>
      <c r="F9" s="156" t="s">
        <v>111</v>
      </c>
      <c r="G9" s="255"/>
      <c r="H9" s="259"/>
      <c r="I9" s="1"/>
      <c r="J9" s="1"/>
      <c r="K9" s="259"/>
      <c r="L9" s="259"/>
      <c r="M9" s="38"/>
      <c r="N9" s="38"/>
      <c r="O9" s="38"/>
      <c r="P9" s="38"/>
      <c r="Q9" s="38"/>
      <c r="R9" s="38"/>
      <c r="S9" s="38"/>
      <c r="T9" s="38">
        <v>1</v>
      </c>
      <c r="U9" s="39"/>
      <c r="V9" s="189"/>
      <c r="W9" s="1"/>
    </row>
    <row r="10" spans="1:26" ht="35.1" customHeight="1">
      <c r="A10" s="251">
        <v>2</v>
      </c>
      <c r="B10" s="235" t="s">
        <v>112</v>
      </c>
      <c r="C10" s="235" t="s">
        <v>113</v>
      </c>
      <c r="D10" s="157" t="s">
        <v>113</v>
      </c>
      <c r="E10" s="176">
        <v>1</v>
      </c>
      <c r="F10" s="157" t="s">
        <v>114</v>
      </c>
      <c r="G10" s="255" t="s">
        <v>439</v>
      </c>
      <c r="H10" s="256">
        <v>377.77</v>
      </c>
      <c r="I10" s="1"/>
      <c r="J10" s="1">
        <v>1</v>
      </c>
      <c r="K10" s="1"/>
      <c r="L10" s="1"/>
      <c r="M10" s="39"/>
      <c r="N10" s="39"/>
      <c r="O10" s="39"/>
      <c r="P10" s="39"/>
      <c r="Q10" s="39"/>
      <c r="R10" s="39"/>
      <c r="S10" s="39"/>
      <c r="T10" s="39"/>
      <c r="U10" s="39"/>
      <c r="V10" s="256"/>
      <c r="W10" s="1"/>
    </row>
    <row r="11" spans="1:26" ht="35.1" customHeight="1">
      <c r="A11" s="251"/>
      <c r="B11" s="235"/>
      <c r="C11" s="235"/>
      <c r="D11" s="157" t="s">
        <v>115</v>
      </c>
      <c r="E11" s="176">
        <v>2</v>
      </c>
      <c r="F11" s="156" t="s">
        <v>116</v>
      </c>
      <c r="G11" s="255"/>
      <c r="H11" s="256"/>
      <c r="I11" s="1"/>
      <c r="J11" s="1">
        <v>1</v>
      </c>
      <c r="K11" s="1"/>
      <c r="L11" s="1"/>
      <c r="M11" s="39"/>
      <c r="N11" s="39"/>
      <c r="O11" s="39"/>
      <c r="P11" s="39"/>
      <c r="Q11" s="39"/>
      <c r="R11" s="39"/>
      <c r="S11" s="39"/>
      <c r="T11" s="39"/>
      <c r="U11" s="39"/>
      <c r="V11" s="256"/>
      <c r="W11" s="1"/>
    </row>
    <row r="12" spans="1:26" ht="35.1" customHeight="1">
      <c r="A12" s="251"/>
      <c r="B12" s="235"/>
      <c r="C12" s="235"/>
      <c r="D12" s="157" t="s">
        <v>117</v>
      </c>
      <c r="E12" s="176">
        <v>3</v>
      </c>
      <c r="F12" s="156" t="s">
        <v>118</v>
      </c>
      <c r="G12" s="255"/>
      <c r="H12" s="256"/>
      <c r="I12" s="1"/>
      <c r="J12" s="1">
        <v>1</v>
      </c>
      <c r="K12" s="1"/>
      <c r="L12" s="1"/>
      <c r="M12" s="39"/>
      <c r="N12" s="39"/>
      <c r="O12" s="39"/>
      <c r="P12" s="39"/>
      <c r="Q12" s="39"/>
      <c r="R12" s="39"/>
      <c r="S12" s="39"/>
      <c r="T12" s="39"/>
      <c r="U12" s="39"/>
      <c r="V12" s="256"/>
      <c r="W12" s="1"/>
    </row>
    <row r="13" spans="1:26" ht="35.1" customHeight="1">
      <c r="A13" s="251">
        <v>3</v>
      </c>
      <c r="B13" s="235" t="s">
        <v>119</v>
      </c>
      <c r="C13" s="235" t="s">
        <v>113</v>
      </c>
      <c r="D13" s="157" t="s">
        <v>120</v>
      </c>
      <c r="E13" s="176">
        <v>1</v>
      </c>
      <c r="F13" s="156" t="s">
        <v>121</v>
      </c>
      <c r="G13" s="255" t="s">
        <v>328</v>
      </c>
      <c r="H13" s="256">
        <v>251.72</v>
      </c>
      <c r="I13" s="1"/>
      <c r="J13" s="1">
        <v>1</v>
      </c>
      <c r="K13" s="1"/>
      <c r="L13" s="1"/>
      <c r="M13" s="39"/>
      <c r="N13" s="39"/>
      <c r="O13" s="39"/>
      <c r="P13" s="39"/>
      <c r="Q13" s="39"/>
      <c r="R13" s="39"/>
      <c r="S13" s="39"/>
      <c r="T13" s="39"/>
      <c r="U13" s="39"/>
      <c r="V13" s="256"/>
      <c r="W13" s="1"/>
    </row>
    <row r="14" spans="1:26" ht="35.1" customHeight="1">
      <c r="A14" s="251"/>
      <c r="B14" s="235"/>
      <c r="C14" s="235"/>
      <c r="D14" s="157" t="s">
        <v>122</v>
      </c>
      <c r="E14" s="176">
        <v>2</v>
      </c>
      <c r="F14" s="157" t="s">
        <v>123</v>
      </c>
      <c r="G14" s="255"/>
      <c r="H14" s="256"/>
      <c r="I14" s="1"/>
      <c r="J14" s="1">
        <v>1</v>
      </c>
      <c r="K14" s="1"/>
      <c r="L14" s="1"/>
      <c r="M14" s="39"/>
      <c r="N14" s="39"/>
      <c r="O14" s="39"/>
      <c r="P14" s="39"/>
      <c r="Q14" s="39"/>
      <c r="R14" s="39"/>
      <c r="S14" s="39"/>
      <c r="T14" s="39"/>
      <c r="U14" s="39"/>
      <c r="V14" s="256"/>
      <c r="W14" s="1" t="s">
        <v>347</v>
      </c>
    </row>
    <row r="15" spans="1:26" ht="35.1" customHeight="1">
      <c r="A15" s="251">
        <v>4</v>
      </c>
      <c r="B15" s="235" t="s">
        <v>124</v>
      </c>
      <c r="C15" s="235" t="s">
        <v>113</v>
      </c>
      <c r="D15" s="157" t="s">
        <v>125</v>
      </c>
      <c r="E15" s="176">
        <v>1</v>
      </c>
      <c r="F15" s="156" t="s">
        <v>126</v>
      </c>
      <c r="G15" s="255" t="s">
        <v>440</v>
      </c>
      <c r="H15" s="256">
        <v>251.3</v>
      </c>
      <c r="I15" s="1"/>
      <c r="J15" s="1">
        <v>1</v>
      </c>
      <c r="K15" s="1"/>
      <c r="L15" s="1"/>
      <c r="M15" s="61"/>
      <c r="N15" s="61"/>
      <c r="O15" s="61"/>
      <c r="P15" s="61"/>
      <c r="Q15" s="61"/>
      <c r="R15" s="61"/>
      <c r="S15" s="39"/>
      <c r="T15" s="39"/>
      <c r="U15" s="39"/>
      <c r="V15" s="256"/>
      <c r="W15" s="1"/>
    </row>
    <row r="16" spans="1:26" ht="35.1" customHeight="1">
      <c r="A16" s="251"/>
      <c r="B16" s="235"/>
      <c r="C16" s="235"/>
      <c r="D16" s="157" t="s">
        <v>127</v>
      </c>
      <c r="E16" s="176">
        <v>2</v>
      </c>
      <c r="F16" s="156" t="s">
        <v>128</v>
      </c>
      <c r="G16" s="255"/>
      <c r="H16" s="256"/>
      <c r="I16" s="1"/>
      <c r="J16" s="1">
        <v>1</v>
      </c>
      <c r="K16" s="1"/>
      <c r="L16" s="1"/>
      <c r="M16" s="61"/>
      <c r="N16" s="61"/>
      <c r="O16" s="61"/>
      <c r="P16" s="61"/>
      <c r="Q16" s="61"/>
      <c r="R16" s="61"/>
      <c r="S16" s="39"/>
      <c r="T16" s="39"/>
      <c r="U16" s="39"/>
      <c r="V16" s="256"/>
      <c r="W16" s="1"/>
    </row>
    <row r="17" spans="1:23">
      <c r="A17" s="72"/>
      <c r="B17" s="16"/>
      <c r="C17" s="253" t="s">
        <v>22</v>
      </c>
      <c r="D17" s="253"/>
      <c r="E17" s="80">
        <f>E9+E12+E14+E16</f>
        <v>9</v>
      </c>
      <c r="F17" s="24"/>
      <c r="G17" s="1"/>
      <c r="H17" s="7">
        <f>SUM(H8:H16)</f>
        <v>1136.08</v>
      </c>
      <c r="I17" s="162">
        <f t="shared" ref="I17:V17" si="0">SUM(I8:I16)</f>
        <v>0</v>
      </c>
      <c r="J17" s="162">
        <f t="shared" si="0"/>
        <v>7</v>
      </c>
      <c r="K17" s="162"/>
      <c r="L17" s="162"/>
      <c r="M17" s="175">
        <f t="shared" si="0"/>
        <v>0</v>
      </c>
      <c r="N17" s="175">
        <f t="shared" si="0"/>
        <v>0</v>
      </c>
      <c r="O17" s="175">
        <f t="shared" si="0"/>
        <v>0</v>
      </c>
      <c r="P17" s="175">
        <f t="shared" si="0"/>
        <v>0</v>
      </c>
      <c r="Q17" s="175">
        <f t="shared" si="0"/>
        <v>0</v>
      </c>
      <c r="R17" s="175">
        <f t="shared" si="0"/>
        <v>0</v>
      </c>
      <c r="S17" s="175">
        <f>SUM(S8:S16)</f>
        <v>0</v>
      </c>
      <c r="T17" s="175">
        <f>SUM(T8:T16)</f>
        <v>2</v>
      </c>
      <c r="U17" s="175">
        <f t="shared" si="0"/>
        <v>0</v>
      </c>
      <c r="V17" s="175">
        <f t="shared" si="0"/>
        <v>193.81</v>
      </c>
      <c r="W17" s="1"/>
    </row>
  </sheetData>
  <mergeCells count="54">
    <mergeCell ref="O6:O7"/>
    <mergeCell ref="G8:G9"/>
    <mergeCell ref="H8:H9"/>
    <mergeCell ref="V8:V9"/>
    <mergeCell ref="K8:K9"/>
    <mergeCell ref="L8:L9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W5:W7"/>
    <mergeCell ref="J6:J7"/>
    <mergeCell ref="M6:M7"/>
    <mergeCell ref="A2:W2"/>
    <mergeCell ref="C17:D17"/>
    <mergeCell ref="R6:S6"/>
    <mergeCell ref="V5:V7"/>
    <mergeCell ref="I5:I7"/>
    <mergeCell ref="J5:U5"/>
    <mergeCell ref="G10:G12"/>
    <mergeCell ref="G13:G14"/>
    <mergeCell ref="G15:G16"/>
    <mergeCell ref="H10:H12"/>
    <mergeCell ref="H13:H14"/>
    <mergeCell ref="H15:H16"/>
    <mergeCell ref="V10:V12"/>
    <mergeCell ref="V13:V14"/>
    <mergeCell ref="V15:V16"/>
    <mergeCell ref="K6:K7"/>
    <mergeCell ref="L6:L7"/>
    <mergeCell ref="A3:U3"/>
    <mergeCell ref="A10:A12"/>
    <mergeCell ref="A13:A14"/>
    <mergeCell ref="A15:A16"/>
    <mergeCell ref="B10:B12"/>
    <mergeCell ref="C10:C12"/>
    <mergeCell ref="B13:B14"/>
    <mergeCell ref="C13:C14"/>
    <mergeCell ref="B15:B16"/>
    <mergeCell ref="C15:C16"/>
    <mergeCell ref="U6:U7"/>
    <mergeCell ref="A4:W4"/>
    <mergeCell ref="A8:A9"/>
    <mergeCell ref="B8:B9"/>
    <mergeCell ref="C8:C9"/>
    <mergeCell ref="N6:N7"/>
  </mergeCells>
  <pageMargins left="0.26" right="0.12" top="0.37" bottom="0.34" header="0.13" footer="0.13"/>
  <pageSetup scale="80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view="pageBreakPreview" zoomScale="83" zoomScaleSheetLayoutView="83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17" sqref="T17"/>
    </sheetView>
  </sheetViews>
  <sheetFormatPr defaultRowHeight="15"/>
  <cols>
    <col min="1" max="1" width="4.42578125" style="69" customWidth="1"/>
    <col min="2" max="2" width="8.7109375" customWidth="1"/>
    <col min="3" max="3" width="11.42578125" customWidth="1"/>
    <col min="4" max="4" width="10.85546875" customWidth="1"/>
    <col min="5" max="5" width="5.28515625" customWidth="1"/>
    <col min="6" max="6" width="21.7109375" customWidth="1"/>
    <col min="7" max="7" width="19.5703125" customWidth="1"/>
    <col min="8" max="8" width="12" customWidth="1"/>
    <col min="9" max="9" width="5" style="74" hidden="1" customWidth="1"/>
    <col min="10" max="10" width="5.140625" hidden="1" customWidth="1"/>
    <col min="11" max="11" width="11.42578125" style="55" customWidth="1"/>
    <col min="12" max="12" width="12.140625" style="55" customWidth="1"/>
    <col min="13" max="21" width="4.7109375" customWidth="1"/>
    <col min="22" max="22" width="8.85546875" customWidth="1"/>
    <col min="23" max="23" width="16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5" customHeight="1">
      <c r="A2" s="279" t="str">
        <f>'Patna (West)'!A2</f>
        <v>Progress Report for the construction of Girls Hostel (2010-11)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3" ht="20.100000000000001" customHeight="1">
      <c r="A3" s="219" t="s">
        <v>390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56" t="str">
        <f>Summary!V3</f>
        <v>Date: 31.05.2015</v>
      </c>
      <c r="W3" s="256"/>
    </row>
    <row r="4" spans="1:23" ht="20.100000000000001" customHeight="1">
      <c r="A4" s="278" t="s">
        <v>427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</row>
    <row r="5" spans="1:23" ht="13.5" customHeight="1">
      <c r="A5" s="280" t="s">
        <v>0</v>
      </c>
      <c r="B5" s="190" t="s">
        <v>1</v>
      </c>
      <c r="C5" s="190" t="s">
        <v>2</v>
      </c>
      <c r="D5" s="190" t="s">
        <v>3</v>
      </c>
      <c r="E5" s="190" t="s">
        <v>31</v>
      </c>
      <c r="F5" s="190" t="s">
        <v>4</v>
      </c>
      <c r="G5" s="190" t="s">
        <v>5</v>
      </c>
      <c r="H5" s="190" t="s">
        <v>6</v>
      </c>
      <c r="I5" s="277" t="s">
        <v>20</v>
      </c>
      <c r="J5" s="225" t="s">
        <v>16</v>
      </c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190" t="s">
        <v>21</v>
      </c>
      <c r="W5" s="276" t="s">
        <v>14</v>
      </c>
    </row>
    <row r="6" spans="1:23" ht="36.75" customHeight="1">
      <c r="A6" s="280"/>
      <c r="B6" s="190"/>
      <c r="C6" s="190"/>
      <c r="D6" s="190"/>
      <c r="E6" s="190"/>
      <c r="F6" s="190"/>
      <c r="G6" s="190"/>
      <c r="H6" s="190"/>
      <c r="I6" s="277"/>
      <c r="J6" s="190" t="s">
        <v>7</v>
      </c>
      <c r="K6" s="190" t="s">
        <v>352</v>
      </c>
      <c r="L6" s="190" t="s">
        <v>353</v>
      </c>
      <c r="M6" s="225" t="s">
        <v>15</v>
      </c>
      <c r="N6" s="190" t="s">
        <v>10</v>
      </c>
      <c r="O6" s="190" t="s">
        <v>9</v>
      </c>
      <c r="P6" s="225" t="s">
        <v>17</v>
      </c>
      <c r="Q6" s="225"/>
      <c r="R6" s="190" t="s">
        <v>18</v>
      </c>
      <c r="S6" s="190"/>
      <c r="T6" s="190" t="s">
        <v>13</v>
      </c>
      <c r="U6" s="190" t="s">
        <v>8</v>
      </c>
      <c r="V6" s="190"/>
      <c r="W6" s="276"/>
    </row>
    <row r="7" spans="1:23" ht="31.5" customHeight="1">
      <c r="A7" s="280"/>
      <c r="B7" s="190"/>
      <c r="C7" s="190"/>
      <c r="D7" s="190"/>
      <c r="E7" s="190"/>
      <c r="F7" s="190"/>
      <c r="G7" s="190"/>
      <c r="H7" s="190"/>
      <c r="I7" s="277"/>
      <c r="J7" s="190"/>
      <c r="K7" s="190"/>
      <c r="L7" s="190"/>
      <c r="M7" s="225"/>
      <c r="N7" s="190"/>
      <c r="O7" s="190"/>
      <c r="P7" s="174" t="s">
        <v>11</v>
      </c>
      <c r="Q7" s="174" t="s">
        <v>12</v>
      </c>
      <c r="R7" s="174" t="s">
        <v>11</v>
      </c>
      <c r="S7" s="174" t="s">
        <v>12</v>
      </c>
      <c r="T7" s="190"/>
      <c r="U7" s="190"/>
      <c r="V7" s="190"/>
      <c r="W7" s="276"/>
    </row>
    <row r="8" spans="1:23" ht="35.1" customHeight="1">
      <c r="A8" s="268">
        <v>1</v>
      </c>
      <c r="B8" s="235" t="s">
        <v>283</v>
      </c>
      <c r="C8" s="248" t="s">
        <v>34</v>
      </c>
      <c r="D8" s="177" t="s">
        <v>284</v>
      </c>
      <c r="E8" s="177">
        <v>1</v>
      </c>
      <c r="F8" s="158" t="s">
        <v>285</v>
      </c>
      <c r="G8" s="274" t="s">
        <v>349</v>
      </c>
      <c r="H8" s="275">
        <v>396.23</v>
      </c>
      <c r="I8" s="71"/>
      <c r="J8" s="14"/>
      <c r="K8" s="179"/>
      <c r="L8" s="179"/>
      <c r="M8" s="43"/>
      <c r="N8" s="43"/>
      <c r="O8" s="43"/>
      <c r="P8" s="43"/>
      <c r="Q8" s="43"/>
      <c r="R8" s="43"/>
      <c r="S8" s="43"/>
      <c r="T8" s="43">
        <v>1</v>
      </c>
      <c r="U8" s="42"/>
      <c r="V8" s="273">
        <v>339.01</v>
      </c>
      <c r="W8" s="19"/>
    </row>
    <row r="9" spans="1:23" ht="35.1" customHeight="1">
      <c r="A9" s="268"/>
      <c r="B9" s="235"/>
      <c r="C9" s="248"/>
      <c r="D9" s="177" t="s">
        <v>286</v>
      </c>
      <c r="E9" s="177">
        <v>2</v>
      </c>
      <c r="F9" s="163" t="s">
        <v>287</v>
      </c>
      <c r="G9" s="274"/>
      <c r="H9" s="275"/>
      <c r="I9" s="71"/>
      <c r="J9" s="14"/>
      <c r="K9" s="179"/>
      <c r="L9" s="179"/>
      <c r="M9" s="43"/>
      <c r="N9" s="43"/>
      <c r="O9" s="43"/>
      <c r="P9" s="43"/>
      <c r="Q9" s="43"/>
      <c r="R9" s="43"/>
      <c r="S9" s="43"/>
      <c r="T9" s="43">
        <v>1</v>
      </c>
      <c r="U9" s="42"/>
      <c r="V9" s="273"/>
      <c r="W9" s="21"/>
    </row>
    <row r="10" spans="1:23" ht="35.1" customHeight="1">
      <c r="A10" s="268"/>
      <c r="B10" s="235"/>
      <c r="C10" s="248"/>
      <c r="D10" s="177" t="s">
        <v>288</v>
      </c>
      <c r="E10" s="177">
        <v>3</v>
      </c>
      <c r="F10" s="158" t="s">
        <v>289</v>
      </c>
      <c r="G10" s="274"/>
      <c r="H10" s="275"/>
      <c r="I10" s="71"/>
      <c r="J10" s="14"/>
      <c r="K10" s="179"/>
      <c r="L10" s="179"/>
      <c r="M10" s="43"/>
      <c r="N10" s="43"/>
      <c r="O10" s="43"/>
      <c r="P10" s="43"/>
      <c r="Q10" s="43"/>
      <c r="R10" s="43"/>
      <c r="S10" s="43"/>
      <c r="T10" s="43">
        <v>1</v>
      </c>
      <c r="U10" s="42"/>
      <c r="V10" s="273"/>
      <c r="W10" s="20"/>
    </row>
    <row r="11" spans="1:23" ht="35.1" customHeight="1">
      <c r="A11" s="268">
        <v>2</v>
      </c>
      <c r="B11" s="235" t="s">
        <v>290</v>
      </c>
      <c r="C11" s="248" t="s">
        <v>34</v>
      </c>
      <c r="D11" s="177" t="s">
        <v>291</v>
      </c>
      <c r="E11" s="177">
        <v>1</v>
      </c>
      <c r="F11" s="158" t="s">
        <v>292</v>
      </c>
      <c r="G11" s="272" t="s">
        <v>329</v>
      </c>
      <c r="H11" s="260">
        <v>265.93</v>
      </c>
      <c r="I11" s="71"/>
      <c r="J11" s="14"/>
      <c r="K11" s="273" t="s">
        <v>356</v>
      </c>
      <c r="L11" s="273" t="s">
        <v>355</v>
      </c>
      <c r="M11" s="43"/>
      <c r="N11" s="43"/>
      <c r="O11" s="43"/>
      <c r="P11" s="43"/>
      <c r="Q11" s="43"/>
      <c r="R11" s="43"/>
      <c r="S11" s="43"/>
      <c r="T11" s="43">
        <v>1</v>
      </c>
      <c r="U11" s="42"/>
      <c r="V11" s="273">
        <v>232.06</v>
      </c>
      <c r="W11" s="20"/>
    </row>
    <row r="12" spans="1:23" ht="35.1" customHeight="1">
      <c r="A12" s="268"/>
      <c r="B12" s="235"/>
      <c r="C12" s="248"/>
      <c r="D12" s="177" t="s">
        <v>293</v>
      </c>
      <c r="E12" s="177">
        <v>2</v>
      </c>
      <c r="F12" s="163" t="s">
        <v>294</v>
      </c>
      <c r="G12" s="272"/>
      <c r="H12" s="260"/>
      <c r="I12" s="71"/>
      <c r="J12" s="14"/>
      <c r="K12" s="273"/>
      <c r="L12" s="273"/>
      <c r="M12" s="43"/>
      <c r="N12" s="43"/>
      <c r="O12" s="43"/>
      <c r="P12" s="43"/>
      <c r="Q12" s="43"/>
      <c r="R12" s="43"/>
      <c r="S12" s="43"/>
      <c r="T12" s="43">
        <v>1</v>
      </c>
      <c r="U12" s="42"/>
      <c r="V12" s="273"/>
      <c r="W12" s="22"/>
    </row>
    <row r="13" spans="1:23" ht="35.1" customHeight="1">
      <c r="A13" s="268">
        <v>3</v>
      </c>
      <c r="B13" s="235" t="s">
        <v>295</v>
      </c>
      <c r="C13" s="248" t="s">
        <v>34</v>
      </c>
      <c r="D13" s="177" t="s">
        <v>296</v>
      </c>
      <c r="E13" s="177">
        <v>1</v>
      </c>
      <c r="F13" s="158" t="s">
        <v>297</v>
      </c>
      <c r="G13" s="272" t="s">
        <v>330</v>
      </c>
      <c r="H13" s="260">
        <v>266.74</v>
      </c>
      <c r="I13" s="71"/>
      <c r="J13" s="14"/>
      <c r="K13" s="273" t="s">
        <v>358</v>
      </c>
      <c r="L13" s="273" t="s">
        <v>355</v>
      </c>
      <c r="M13" s="43"/>
      <c r="N13" s="43"/>
      <c r="O13" s="43"/>
      <c r="P13" s="43"/>
      <c r="Q13" s="43"/>
      <c r="R13" s="43"/>
      <c r="S13" s="43"/>
      <c r="T13" s="43"/>
      <c r="U13" s="43">
        <v>1</v>
      </c>
      <c r="V13" s="273">
        <v>247.98</v>
      </c>
      <c r="W13" s="19"/>
    </row>
    <row r="14" spans="1:23" ht="35.1" customHeight="1">
      <c r="A14" s="268"/>
      <c r="B14" s="235"/>
      <c r="C14" s="248"/>
      <c r="D14" s="177" t="s">
        <v>298</v>
      </c>
      <c r="E14" s="177">
        <v>2</v>
      </c>
      <c r="F14" s="163" t="s">
        <v>299</v>
      </c>
      <c r="G14" s="272"/>
      <c r="H14" s="260"/>
      <c r="I14" s="71"/>
      <c r="J14" s="14"/>
      <c r="K14" s="273"/>
      <c r="L14" s="273"/>
      <c r="M14" s="43"/>
      <c r="N14" s="43"/>
      <c r="O14" s="43"/>
      <c r="P14" s="43"/>
      <c r="Q14" s="43"/>
      <c r="R14" s="43"/>
      <c r="S14" s="43"/>
      <c r="T14" s="43"/>
      <c r="U14" s="43">
        <v>1</v>
      </c>
      <c r="V14" s="273"/>
      <c r="W14" s="19"/>
    </row>
    <row r="15" spans="1:23" ht="35.1" customHeight="1">
      <c r="A15" s="269">
        <v>4</v>
      </c>
      <c r="B15" s="261" t="s">
        <v>300</v>
      </c>
      <c r="C15" s="264" t="s">
        <v>34</v>
      </c>
      <c r="D15" s="177" t="s">
        <v>301</v>
      </c>
      <c r="E15" s="177">
        <v>1</v>
      </c>
      <c r="F15" s="163" t="s">
        <v>302</v>
      </c>
      <c r="G15" s="180" t="s">
        <v>330</v>
      </c>
      <c r="H15" s="181">
        <v>133.13999999999999</v>
      </c>
      <c r="I15" s="71"/>
      <c r="J15" s="14"/>
      <c r="K15" s="179" t="s">
        <v>359</v>
      </c>
      <c r="L15" s="179" t="s">
        <v>355</v>
      </c>
      <c r="M15" s="43"/>
      <c r="N15" s="43"/>
      <c r="O15" s="43"/>
      <c r="P15" s="43"/>
      <c r="Q15" s="43"/>
      <c r="R15" s="43"/>
      <c r="S15" s="43"/>
      <c r="T15" s="43"/>
      <c r="U15" s="43">
        <v>1</v>
      </c>
      <c r="V15" s="179">
        <v>118.47</v>
      </c>
      <c r="W15" s="20"/>
    </row>
    <row r="16" spans="1:23" ht="35.1" customHeight="1">
      <c r="A16" s="270"/>
      <c r="B16" s="262"/>
      <c r="C16" s="265"/>
      <c r="D16" s="177" t="s">
        <v>303</v>
      </c>
      <c r="E16" s="177">
        <v>2</v>
      </c>
      <c r="F16" s="158" t="s">
        <v>449</v>
      </c>
      <c r="G16" s="272" t="s">
        <v>331</v>
      </c>
      <c r="H16" s="260">
        <v>265.94</v>
      </c>
      <c r="I16" s="71"/>
      <c r="J16" s="14"/>
      <c r="K16" s="273" t="s">
        <v>360</v>
      </c>
      <c r="L16" s="273" t="s">
        <v>355</v>
      </c>
      <c r="M16" s="43"/>
      <c r="N16" s="43"/>
      <c r="O16" s="43"/>
      <c r="P16" s="43"/>
      <c r="Q16" s="43"/>
      <c r="R16" s="43"/>
      <c r="S16" s="43"/>
      <c r="T16" s="43"/>
      <c r="U16" s="43">
        <v>1</v>
      </c>
      <c r="V16" s="273">
        <v>227.45</v>
      </c>
      <c r="W16" s="19"/>
    </row>
    <row r="17" spans="1:23" ht="35.1" customHeight="1">
      <c r="A17" s="271"/>
      <c r="B17" s="263"/>
      <c r="C17" s="266"/>
      <c r="D17" s="177" t="s">
        <v>33</v>
      </c>
      <c r="E17" s="177">
        <v>3</v>
      </c>
      <c r="F17" s="163" t="s">
        <v>304</v>
      </c>
      <c r="G17" s="272"/>
      <c r="H17" s="260"/>
      <c r="I17" s="72"/>
      <c r="J17" s="173"/>
      <c r="K17" s="273"/>
      <c r="L17" s="273"/>
      <c r="M17" s="47"/>
      <c r="N17" s="47"/>
      <c r="O17" s="47"/>
      <c r="P17" s="47"/>
      <c r="Q17" s="47"/>
      <c r="R17" s="47"/>
      <c r="S17" s="47"/>
      <c r="T17" s="47">
        <v>1</v>
      </c>
      <c r="V17" s="273"/>
      <c r="W17" s="16"/>
    </row>
    <row r="18" spans="1:23" ht="35.1" customHeight="1">
      <c r="A18" s="66">
        <v>5</v>
      </c>
      <c r="B18" s="176" t="s">
        <v>305</v>
      </c>
      <c r="C18" s="177" t="s">
        <v>306</v>
      </c>
      <c r="D18" s="177" t="s">
        <v>307</v>
      </c>
      <c r="E18" s="177">
        <v>1</v>
      </c>
      <c r="F18" s="158" t="s">
        <v>308</v>
      </c>
      <c r="G18" s="183" t="s">
        <v>331</v>
      </c>
      <c r="H18" s="182">
        <v>183.76</v>
      </c>
      <c r="I18" s="71"/>
      <c r="J18" s="32"/>
      <c r="K18" s="182" t="s">
        <v>360</v>
      </c>
      <c r="L18" s="182" t="s">
        <v>355</v>
      </c>
      <c r="M18" s="48"/>
      <c r="N18" s="48"/>
      <c r="O18" s="48"/>
      <c r="P18" s="48"/>
      <c r="Q18" s="48"/>
      <c r="R18" s="48"/>
      <c r="S18" s="48"/>
      <c r="T18" s="48"/>
      <c r="U18" s="47">
        <v>1</v>
      </c>
      <c r="V18" s="182">
        <v>108.48</v>
      </c>
      <c r="W18" s="32"/>
    </row>
    <row r="19" spans="1:23" ht="16.5">
      <c r="A19" s="67"/>
      <c r="B19" s="267" t="s">
        <v>22</v>
      </c>
      <c r="C19" s="267"/>
      <c r="D19" s="267"/>
      <c r="E19" s="173">
        <f>E10+E12+E14+E17+E18</f>
        <v>11</v>
      </c>
      <c r="F19" s="23"/>
      <c r="G19" s="1"/>
      <c r="H19" s="92">
        <f>SUM(H8:H18)</f>
        <v>1511.74</v>
      </c>
      <c r="I19" s="73"/>
      <c r="J19" s="33">
        <f>SUM(J8:J18)</f>
        <v>0</v>
      </c>
      <c r="K19" s="56"/>
      <c r="L19" s="56"/>
      <c r="M19" s="93">
        <f t="shared" ref="M19:V19" si="0">SUM(M8:M18)</f>
        <v>0</v>
      </c>
      <c r="N19" s="93">
        <f t="shared" si="0"/>
        <v>0</v>
      </c>
      <c r="O19" s="93">
        <f t="shared" si="0"/>
        <v>0</v>
      </c>
      <c r="P19" s="93">
        <f t="shared" si="0"/>
        <v>0</v>
      </c>
      <c r="Q19" s="93">
        <f>SUM(Q8:Q18)</f>
        <v>0</v>
      </c>
      <c r="R19" s="93">
        <f>SUM(R8:R18)</f>
        <v>0</v>
      </c>
      <c r="S19" s="93">
        <f>SUM(S8:S18)</f>
        <v>0</v>
      </c>
      <c r="T19" s="93">
        <f>SUM(T8:T18)</f>
        <v>6</v>
      </c>
      <c r="U19" s="93">
        <f>SUM(U8:U18)</f>
        <v>5</v>
      </c>
      <c r="V19" s="92">
        <f t="shared" si="0"/>
        <v>1273.45</v>
      </c>
      <c r="W19" s="1"/>
    </row>
    <row r="20" spans="1:23">
      <c r="A20" s="68"/>
      <c r="B20" s="29"/>
      <c r="C20" s="29"/>
      <c r="D20" s="29"/>
      <c r="E20" s="29"/>
      <c r="F20" s="29"/>
    </row>
  </sheetData>
  <mergeCells count="58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G8:G10"/>
    <mergeCell ref="H8:H10"/>
    <mergeCell ref="V8:V10"/>
    <mergeCell ref="B11:B12"/>
    <mergeCell ref="C11:C12"/>
    <mergeCell ref="G11:G12"/>
    <mergeCell ref="H11:H12"/>
    <mergeCell ref="K11:K12"/>
    <mergeCell ref="L11:L12"/>
    <mergeCell ref="V11:V12"/>
    <mergeCell ref="V16:V17"/>
    <mergeCell ref="G16:G17"/>
    <mergeCell ref="H16:H17"/>
    <mergeCell ref="K16:K17"/>
    <mergeCell ref="L16:L17"/>
    <mergeCell ref="G13:G14"/>
    <mergeCell ref="H13:H14"/>
    <mergeCell ref="K13:K14"/>
    <mergeCell ref="L13:L14"/>
    <mergeCell ref="V13:V14"/>
    <mergeCell ref="B15:B17"/>
    <mergeCell ref="C15:C17"/>
    <mergeCell ref="B19:D19"/>
    <mergeCell ref="A8:A10"/>
    <mergeCell ref="A11:A12"/>
    <mergeCell ref="A13:A14"/>
    <mergeCell ref="B8:B10"/>
    <mergeCell ref="C8:C10"/>
    <mergeCell ref="A15:A17"/>
    <mergeCell ref="B13:B14"/>
    <mergeCell ref="C13:C14"/>
  </mergeCells>
  <pageMargins left="0.31" right="7.8740157480315001E-2" top="0.196850393700787" bottom="0.196850393700787" header="0.15748031496063" footer="0.118110236220472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W14"/>
  <sheetViews>
    <sheetView view="pageBreakPreview" zoomScale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R11" sqref="R11"/>
    </sheetView>
  </sheetViews>
  <sheetFormatPr defaultRowHeight="15"/>
  <cols>
    <col min="1" max="1" width="3.7109375" customWidth="1"/>
    <col min="2" max="2" width="8.42578125" customWidth="1"/>
    <col min="3" max="3" width="9.85546875" customWidth="1"/>
    <col min="4" max="4" width="10.85546875" customWidth="1"/>
    <col min="5" max="5" width="5.28515625" customWidth="1"/>
    <col min="6" max="6" width="16.140625" customWidth="1"/>
    <col min="7" max="7" width="15.28515625" customWidth="1"/>
    <col min="8" max="8" width="12" customWidth="1"/>
    <col min="9" max="9" width="4.28515625" hidden="1" customWidth="1"/>
    <col min="10" max="10" width="3.42578125" hidden="1" customWidth="1"/>
    <col min="11" max="12" width="10.28515625" style="55" customWidth="1"/>
    <col min="13" max="21" width="4.7109375" customWidth="1"/>
    <col min="22" max="22" width="9.42578125" customWidth="1"/>
    <col min="23" max="23" width="16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5" customHeight="1">
      <c r="A2" s="218" t="str">
        <f>'Patna (West)'!A2</f>
        <v>Progress Report for the construction of Girls Hostel (2010-11)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3" spans="1:23">
      <c r="A3" s="219" t="s">
        <v>389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 t="str">
        <f>Summary!V3</f>
        <v>Date: 31.05.2015</v>
      </c>
      <c r="W3" s="221"/>
    </row>
    <row r="4" spans="1:23" ht="22.5" customHeight="1">
      <c r="A4" s="321" t="s">
        <v>434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3"/>
    </row>
    <row r="5" spans="1:23" ht="13.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31</v>
      </c>
      <c r="F5" s="190" t="s">
        <v>4</v>
      </c>
      <c r="G5" s="190" t="s">
        <v>5</v>
      </c>
      <c r="H5" s="190" t="s">
        <v>6</v>
      </c>
      <c r="I5" s="190" t="s">
        <v>20</v>
      </c>
      <c r="J5" s="225" t="s">
        <v>16</v>
      </c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190" t="s">
        <v>21</v>
      </c>
      <c r="W5" s="276" t="s">
        <v>14</v>
      </c>
    </row>
    <row r="6" spans="1:23" ht="32.25" customHeight="1">
      <c r="A6" s="190"/>
      <c r="B6" s="190"/>
      <c r="C6" s="190"/>
      <c r="D6" s="190"/>
      <c r="E6" s="190"/>
      <c r="F6" s="190"/>
      <c r="G6" s="190"/>
      <c r="H6" s="190"/>
      <c r="I6" s="190"/>
      <c r="J6" s="190" t="s">
        <v>7</v>
      </c>
      <c r="K6" s="190" t="s">
        <v>352</v>
      </c>
      <c r="L6" s="190" t="s">
        <v>353</v>
      </c>
      <c r="M6" s="225" t="s">
        <v>15</v>
      </c>
      <c r="N6" s="190" t="s">
        <v>10</v>
      </c>
      <c r="O6" s="190" t="s">
        <v>9</v>
      </c>
      <c r="P6" s="214" t="s">
        <v>17</v>
      </c>
      <c r="Q6" s="213"/>
      <c r="R6" s="190" t="s">
        <v>18</v>
      </c>
      <c r="S6" s="190"/>
      <c r="T6" s="190" t="s">
        <v>13</v>
      </c>
      <c r="U6" s="190" t="s">
        <v>8</v>
      </c>
      <c r="V6" s="190"/>
      <c r="W6" s="276"/>
    </row>
    <row r="7" spans="1:23" ht="22.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225"/>
      <c r="N7" s="190"/>
      <c r="O7" s="190"/>
      <c r="P7" s="151" t="s">
        <v>11</v>
      </c>
      <c r="Q7" s="151" t="s">
        <v>12</v>
      </c>
      <c r="R7" s="151" t="s">
        <v>11</v>
      </c>
      <c r="S7" s="151" t="s">
        <v>12</v>
      </c>
      <c r="T7" s="190"/>
      <c r="U7" s="190"/>
      <c r="V7" s="190"/>
      <c r="W7" s="276"/>
    </row>
    <row r="8" spans="1:23" ht="35.1" customHeight="1">
      <c r="A8" s="62">
        <v>1</v>
      </c>
      <c r="B8" s="31" t="s">
        <v>309</v>
      </c>
      <c r="C8" s="30" t="s">
        <v>36</v>
      </c>
      <c r="D8" s="30" t="s">
        <v>310</v>
      </c>
      <c r="E8" s="30">
        <v>1</v>
      </c>
      <c r="F8" s="59" t="s">
        <v>311</v>
      </c>
      <c r="G8" s="35" t="s">
        <v>332</v>
      </c>
      <c r="H8" s="152">
        <v>137.44999999999999</v>
      </c>
      <c r="I8" s="1"/>
      <c r="J8" s="1"/>
      <c r="K8" s="8" t="s">
        <v>361</v>
      </c>
      <c r="L8" s="8" t="s">
        <v>355</v>
      </c>
      <c r="M8" s="38"/>
      <c r="N8" s="38"/>
      <c r="O8" s="38">
        <v>1</v>
      </c>
      <c r="Q8" s="39"/>
      <c r="R8" s="39"/>
      <c r="S8" s="39"/>
      <c r="T8" s="39"/>
      <c r="U8" s="39"/>
      <c r="V8" s="1"/>
      <c r="W8" s="1"/>
    </row>
    <row r="9" spans="1:23" ht="35.1" customHeight="1">
      <c r="A9" s="251">
        <v>2</v>
      </c>
      <c r="B9" s="251" t="s">
        <v>312</v>
      </c>
      <c r="C9" s="281" t="s">
        <v>313</v>
      </c>
      <c r="D9" s="30" t="s">
        <v>314</v>
      </c>
      <c r="E9" s="30">
        <v>1</v>
      </c>
      <c r="F9" s="58" t="s">
        <v>315</v>
      </c>
      <c r="G9" s="282" t="s">
        <v>346</v>
      </c>
      <c r="H9" s="233">
        <v>263.58999999999997</v>
      </c>
      <c r="I9" s="1"/>
      <c r="J9" s="1"/>
      <c r="K9" s="233" t="s">
        <v>362</v>
      </c>
      <c r="L9" s="233" t="s">
        <v>355</v>
      </c>
      <c r="M9" s="38"/>
      <c r="N9" s="38"/>
      <c r="O9" s="38"/>
      <c r="P9" s="38"/>
      <c r="Q9" s="38"/>
      <c r="R9" s="38"/>
      <c r="S9" s="38"/>
      <c r="T9" s="38">
        <v>1</v>
      </c>
      <c r="U9" s="1"/>
      <c r="V9" s="233">
        <v>172.43</v>
      </c>
      <c r="W9" s="1"/>
    </row>
    <row r="10" spans="1:23" ht="35.1" customHeight="1">
      <c r="A10" s="251"/>
      <c r="B10" s="251"/>
      <c r="C10" s="281"/>
      <c r="D10" s="30" t="s">
        <v>316</v>
      </c>
      <c r="E10" s="30">
        <v>2</v>
      </c>
      <c r="F10" s="59" t="s">
        <v>317</v>
      </c>
      <c r="G10" s="283"/>
      <c r="H10" s="234"/>
      <c r="I10" s="1"/>
      <c r="J10" s="1"/>
      <c r="K10" s="234"/>
      <c r="L10" s="234"/>
      <c r="M10" s="38"/>
      <c r="N10" s="38"/>
      <c r="O10" s="38"/>
      <c r="P10" s="38"/>
      <c r="Q10" s="38"/>
      <c r="R10" s="38"/>
      <c r="S10" s="38"/>
      <c r="T10" s="38">
        <v>1</v>
      </c>
      <c r="U10" s="1"/>
      <c r="V10" s="234"/>
      <c r="W10" s="1"/>
    </row>
    <row r="11" spans="1:23" ht="40.5" customHeight="1">
      <c r="A11" s="251">
        <v>3</v>
      </c>
      <c r="B11" s="251" t="s">
        <v>318</v>
      </c>
      <c r="C11" s="281" t="s">
        <v>35</v>
      </c>
      <c r="D11" s="30" t="s">
        <v>35</v>
      </c>
      <c r="E11" s="30">
        <v>1</v>
      </c>
      <c r="F11" s="58" t="s">
        <v>319</v>
      </c>
      <c r="G11" s="282" t="s">
        <v>331</v>
      </c>
      <c r="H11" s="233">
        <v>286.86</v>
      </c>
      <c r="I11" s="1"/>
      <c r="J11" s="1">
        <v>1</v>
      </c>
      <c r="K11" s="233" t="s">
        <v>360</v>
      </c>
      <c r="L11" s="233" t="s">
        <v>355</v>
      </c>
      <c r="M11" s="39"/>
      <c r="N11" s="39"/>
      <c r="O11" s="39"/>
      <c r="P11" s="39"/>
      <c r="Q11" s="39"/>
      <c r="R11" s="39"/>
      <c r="S11" s="39"/>
      <c r="T11" s="39"/>
      <c r="U11" s="39"/>
      <c r="V11" s="284"/>
      <c r="W11" s="19" t="s">
        <v>351</v>
      </c>
    </row>
    <row r="12" spans="1:23" ht="35.1" customHeight="1">
      <c r="A12" s="251"/>
      <c r="B12" s="251"/>
      <c r="C12" s="281"/>
      <c r="D12" s="30" t="s">
        <v>320</v>
      </c>
      <c r="E12" s="30">
        <v>2</v>
      </c>
      <c r="F12" s="58" t="s">
        <v>321</v>
      </c>
      <c r="G12" s="283"/>
      <c r="H12" s="234"/>
      <c r="I12" s="1"/>
      <c r="J12" s="1">
        <v>1</v>
      </c>
      <c r="K12" s="234"/>
      <c r="L12" s="234"/>
      <c r="M12" s="39"/>
      <c r="N12" s="39"/>
      <c r="O12" s="39"/>
      <c r="P12" s="39"/>
      <c r="Q12" s="39"/>
      <c r="R12" s="39"/>
      <c r="S12" s="39"/>
      <c r="T12" s="39"/>
      <c r="U12" s="39"/>
      <c r="V12" s="285"/>
      <c r="W12" s="19" t="s">
        <v>351</v>
      </c>
    </row>
    <row r="13" spans="1:23" ht="16.5">
      <c r="A13" s="4"/>
      <c r="B13" s="267" t="s">
        <v>22</v>
      </c>
      <c r="C13" s="267"/>
      <c r="D13" s="267"/>
      <c r="E13" s="15">
        <f>E8+E10+E12</f>
        <v>5</v>
      </c>
      <c r="F13" s="23"/>
      <c r="G13" s="1"/>
      <c r="H13" s="78">
        <f>SUM(H8:H12)</f>
        <v>687.9</v>
      </c>
      <c r="I13" s="33"/>
      <c r="J13" s="33">
        <f>SUM(J8:J12)</f>
        <v>2</v>
      </c>
      <c r="K13" s="56"/>
      <c r="L13" s="56"/>
      <c r="M13" s="81">
        <f>SUM(M8:M12)</f>
        <v>0</v>
      </c>
      <c r="N13" s="81">
        <f>SUM(N8:N12)</f>
        <v>0</v>
      </c>
      <c r="O13" s="81">
        <f>SUM(O8:O12)</f>
        <v>1</v>
      </c>
      <c r="P13" s="81">
        <f>SUM(P8:P12)</f>
        <v>0</v>
      </c>
      <c r="Q13" s="81">
        <f t="shared" ref="Q13:V13" si="0">SUM(Q8:Q12)</f>
        <v>0</v>
      </c>
      <c r="R13" s="81">
        <f t="shared" si="0"/>
        <v>0</v>
      </c>
      <c r="S13" s="81">
        <f t="shared" si="0"/>
        <v>0</v>
      </c>
      <c r="T13" s="81">
        <f t="shared" si="0"/>
        <v>2</v>
      </c>
      <c r="U13" s="81">
        <f t="shared" si="0"/>
        <v>0</v>
      </c>
      <c r="V13" s="78">
        <f t="shared" si="0"/>
        <v>172.43</v>
      </c>
      <c r="W13" s="1"/>
    </row>
    <row r="14" spans="1:23">
      <c r="A14" s="29"/>
      <c r="B14" s="29"/>
      <c r="C14" s="29"/>
      <c r="D14" s="29"/>
      <c r="E14" s="29"/>
      <c r="F14" s="29"/>
    </row>
  </sheetData>
  <mergeCells count="44">
    <mergeCell ref="G9:G10"/>
    <mergeCell ref="H9:H10"/>
    <mergeCell ref="V9:V10"/>
    <mergeCell ref="G11:G12"/>
    <mergeCell ref="H11:H12"/>
    <mergeCell ref="V11:V12"/>
    <mergeCell ref="K9:K10"/>
    <mergeCell ref="L9:L10"/>
    <mergeCell ref="K11:K12"/>
    <mergeCell ref="L11:L12"/>
    <mergeCell ref="V3:W3"/>
    <mergeCell ref="V5:V7"/>
    <mergeCell ref="F5:F7"/>
    <mergeCell ref="K6:K7"/>
    <mergeCell ref="L6:L7"/>
    <mergeCell ref="A4:W4"/>
    <mergeCell ref="T6:T7"/>
    <mergeCell ref="R6:S6"/>
    <mergeCell ref="P6:Q6"/>
    <mergeCell ref="I5:I7"/>
    <mergeCell ref="J5:U5"/>
    <mergeCell ref="G5:G7"/>
    <mergeCell ref="A2:W2"/>
    <mergeCell ref="A3:U3"/>
    <mergeCell ref="B13:D13"/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H5:H7"/>
    <mergeCell ref="A9:A10"/>
    <mergeCell ref="A11:A12"/>
    <mergeCell ref="B9:B10"/>
    <mergeCell ref="C9:C10"/>
    <mergeCell ref="B11:B12"/>
    <mergeCell ref="C11:C12"/>
  </mergeCells>
  <pageMargins left="0.196850393700787" right="7.8740157480315001E-2" top="0.196850393700787" bottom="0.196850393700787" header="0.15748031496063" footer="0.118110236220472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1" sqref="U11"/>
    </sheetView>
  </sheetViews>
  <sheetFormatPr defaultRowHeight="5.65" customHeight="1"/>
  <cols>
    <col min="1" max="1" width="3.7109375" customWidth="1"/>
    <col min="2" max="2" width="9.7109375" customWidth="1"/>
    <col min="3" max="3" width="10.140625" customWidth="1"/>
    <col min="4" max="4" width="12.42578125" customWidth="1"/>
    <col min="5" max="5" width="4.140625" customWidth="1"/>
    <col min="6" max="6" width="20.5703125" customWidth="1"/>
    <col min="7" max="7" width="17.5703125" customWidth="1"/>
    <col min="8" max="8" width="8.140625" customWidth="1"/>
    <col min="9" max="9" width="0.140625" customWidth="1"/>
    <col min="10" max="10" width="0.140625" hidden="1" customWidth="1"/>
    <col min="11" max="11" width="2.5703125" hidden="1" customWidth="1"/>
    <col min="12" max="12" width="8.85546875" customWidth="1"/>
    <col min="13" max="13" width="9.140625" customWidth="1"/>
    <col min="14" max="22" width="4.7109375" customWidth="1"/>
    <col min="23" max="23" width="7.28515625" customWidth="1"/>
    <col min="24" max="24" width="9.5703125" customWidth="1"/>
  </cols>
  <sheetData>
    <row r="1" spans="1:24" ht="1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16.5" customHeight="1">
      <c r="A2" s="218" t="str">
        <f>'Patna (West)'!A2</f>
        <v>Progress Report for the construction of Girls Hostel (2010-11)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15">
      <c r="A3" s="219" t="s">
        <v>377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 t="str">
        <f>Summary!V3</f>
        <v>Date: 31.05.2015</v>
      </c>
      <c r="X3" s="221"/>
    </row>
    <row r="4" spans="1:24" ht="21.75" customHeight="1">
      <c r="A4" s="292" t="s">
        <v>385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</row>
    <row r="5" spans="1:24" ht="12.7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190" t="s">
        <v>20</v>
      </c>
      <c r="J5" s="190" t="s">
        <v>21</v>
      </c>
      <c r="K5" s="225" t="s">
        <v>16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190" t="s">
        <v>21</v>
      </c>
      <c r="X5" s="276" t="s">
        <v>14</v>
      </c>
    </row>
    <row r="6" spans="1:24" ht="23.2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 t="s">
        <v>7</v>
      </c>
      <c r="L6" s="190" t="s">
        <v>352</v>
      </c>
      <c r="M6" s="190" t="s">
        <v>353</v>
      </c>
      <c r="N6" s="225" t="s">
        <v>15</v>
      </c>
      <c r="O6" s="190" t="s">
        <v>10</v>
      </c>
      <c r="P6" s="190" t="s">
        <v>9</v>
      </c>
      <c r="Q6" s="190" t="s">
        <v>17</v>
      </c>
      <c r="R6" s="190"/>
      <c r="S6" s="190" t="s">
        <v>18</v>
      </c>
      <c r="T6" s="190"/>
      <c r="U6" s="190" t="s">
        <v>13</v>
      </c>
      <c r="V6" s="190" t="s">
        <v>8</v>
      </c>
      <c r="W6" s="190"/>
      <c r="X6" s="276"/>
    </row>
    <row r="7" spans="1:24" ht="22.5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225"/>
      <c r="O7" s="190"/>
      <c r="P7" s="190"/>
      <c r="Q7" s="151" t="s">
        <v>11</v>
      </c>
      <c r="R7" s="151" t="s">
        <v>12</v>
      </c>
      <c r="S7" s="151" t="s">
        <v>11</v>
      </c>
      <c r="T7" s="151" t="s">
        <v>12</v>
      </c>
      <c r="U7" s="190"/>
      <c r="V7" s="190"/>
      <c r="W7" s="190"/>
      <c r="X7" s="276"/>
    </row>
    <row r="8" spans="1:24" ht="35.1" customHeight="1">
      <c r="A8" s="251">
        <v>1</v>
      </c>
      <c r="B8" s="235" t="s">
        <v>273</v>
      </c>
      <c r="C8" s="248" t="s">
        <v>274</v>
      </c>
      <c r="D8" s="158" t="s">
        <v>275</v>
      </c>
      <c r="E8" s="155">
        <v>1</v>
      </c>
      <c r="F8" s="163" t="s">
        <v>276</v>
      </c>
      <c r="G8" s="286" t="s">
        <v>333</v>
      </c>
      <c r="H8" s="290">
        <v>281.45999999999998</v>
      </c>
      <c r="I8" s="13"/>
      <c r="J8" s="13"/>
      <c r="K8" s="9"/>
      <c r="L8" s="288" t="s">
        <v>363</v>
      </c>
      <c r="M8" s="288" t="s">
        <v>355</v>
      </c>
      <c r="N8" s="36"/>
      <c r="O8" s="36"/>
      <c r="P8" s="36"/>
      <c r="Q8" s="36"/>
      <c r="R8" s="36"/>
      <c r="S8" s="36"/>
      <c r="T8" s="36"/>
      <c r="U8" s="36">
        <v>1</v>
      </c>
      <c r="V8" s="37"/>
      <c r="W8" s="290">
        <v>244.46</v>
      </c>
      <c r="X8" s="106" t="s">
        <v>407</v>
      </c>
    </row>
    <row r="9" spans="1:24" ht="35.1" customHeight="1">
      <c r="A9" s="251"/>
      <c r="B9" s="235"/>
      <c r="C9" s="248"/>
      <c r="D9" s="158" t="s">
        <v>277</v>
      </c>
      <c r="E9" s="155">
        <v>2</v>
      </c>
      <c r="F9" s="163" t="s">
        <v>278</v>
      </c>
      <c r="G9" s="287"/>
      <c r="H9" s="291"/>
      <c r="I9" s="1"/>
      <c r="J9" s="1"/>
      <c r="K9" s="1"/>
      <c r="L9" s="289"/>
      <c r="M9" s="289"/>
      <c r="N9" s="38"/>
      <c r="O9" s="38"/>
      <c r="P9" s="38"/>
      <c r="Q9" s="38"/>
      <c r="R9" s="38"/>
      <c r="S9" s="38"/>
      <c r="T9" s="38"/>
      <c r="U9" s="38">
        <v>1</v>
      </c>
      <c r="V9" s="39"/>
      <c r="W9" s="291"/>
      <c r="X9" s="106" t="s">
        <v>407</v>
      </c>
    </row>
    <row r="10" spans="1:24" ht="35.1" customHeight="1">
      <c r="A10" s="251">
        <v>2</v>
      </c>
      <c r="B10" s="235" t="s">
        <v>279</v>
      </c>
      <c r="C10" s="248" t="s">
        <v>274</v>
      </c>
      <c r="D10" s="158" t="s">
        <v>280</v>
      </c>
      <c r="E10" s="155">
        <v>1</v>
      </c>
      <c r="F10" s="158" t="s">
        <v>281</v>
      </c>
      <c r="G10" s="286" t="s">
        <v>333</v>
      </c>
      <c r="H10" s="233">
        <v>279.33999999999997</v>
      </c>
      <c r="I10" s="1"/>
      <c r="J10" s="1"/>
      <c r="K10" s="1">
        <v>1</v>
      </c>
      <c r="L10" s="233"/>
      <c r="M10" s="233"/>
      <c r="N10" s="39"/>
      <c r="O10" s="39"/>
      <c r="P10" s="39"/>
      <c r="Q10" s="39"/>
      <c r="R10" s="39"/>
      <c r="S10" s="39"/>
      <c r="T10" s="39"/>
      <c r="U10" s="39"/>
      <c r="V10" s="39"/>
      <c r="W10" s="165"/>
      <c r="X10" s="107" t="s">
        <v>413</v>
      </c>
    </row>
    <row r="11" spans="1:24" ht="35.1" customHeight="1">
      <c r="A11" s="251"/>
      <c r="B11" s="235"/>
      <c r="C11" s="248"/>
      <c r="D11" s="158" t="s">
        <v>37</v>
      </c>
      <c r="E11" s="155">
        <v>2</v>
      </c>
      <c r="F11" s="158" t="s">
        <v>282</v>
      </c>
      <c r="G11" s="287"/>
      <c r="H11" s="234"/>
      <c r="I11" s="1"/>
      <c r="J11" s="1"/>
      <c r="K11" s="1"/>
      <c r="L11" s="234"/>
      <c r="M11" s="234"/>
      <c r="N11" s="38"/>
      <c r="O11" s="38"/>
      <c r="P11" s="38"/>
      <c r="Q11" s="38"/>
      <c r="R11" s="38"/>
      <c r="S11" s="38"/>
      <c r="T11" s="38"/>
      <c r="U11" s="38">
        <v>1</v>
      </c>
      <c r="V11" s="39"/>
      <c r="W11" s="166">
        <v>92.12</v>
      </c>
      <c r="X11" s="106" t="s">
        <v>414</v>
      </c>
    </row>
    <row r="12" spans="1:24" ht="24" customHeight="1">
      <c r="A12" s="79"/>
      <c r="B12" s="247" t="s">
        <v>22</v>
      </c>
      <c r="C12" s="247"/>
      <c r="D12" s="247"/>
      <c r="E12" s="7">
        <f>E9+E11</f>
        <v>4</v>
      </c>
      <c r="F12" s="63"/>
      <c r="G12" s="1"/>
      <c r="H12" s="164">
        <f>SUM(H8:H11)</f>
        <v>560.79999999999995</v>
      </c>
      <c r="I12" s="34">
        <f t="shared" ref="I12:W12" si="0">SUM(I8:I11)</f>
        <v>0</v>
      </c>
      <c r="J12" s="34">
        <f t="shared" si="0"/>
        <v>0</v>
      </c>
      <c r="K12" s="33">
        <f t="shared" si="0"/>
        <v>1</v>
      </c>
      <c r="L12" s="33"/>
      <c r="M12" s="33"/>
      <c r="N12" s="81">
        <f t="shared" si="0"/>
        <v>0</v>
      </c>
      <c r="O12" s="81">
        <f t="shared" si="0"/>
        <v>0</v>
      </c>
      <c r="P12" s="81">
        <f>SUM(P8:P11)</f>
        <v>0</v>
      </c>
      <c r="Q12" s="81">
        <f>SUM(Q8:Q11)</f>
        <v>0</v>
      </c>
      <c r="R12" s="81">
        <f>SUM(R8:R11)</f>
        <v>0</v>
      </c>
      <c r="S12" s="81">
        <f t="shared" si="0"/>
        <v>0</v>
      </c>
      <c r="T12" s="81">
        <f>SUM(T8:T11)</f>
        <v>0</v>
      </c>
      <c r="U12" s="81">
        <f>SUM(U8:U11)</f>
        <v>3</v>
      </c>
      <c r="V12" s="81">
        <f t="shared" si="0"/>
        <v>0</v>
      </c>
      <c r="W12" s="78">
        <f t="shared" si="0"/>
        <v>336.58000000000004</v>
      </c>
      <c r="X12" s="1"/>
    </row>
    <row r="13" spans="1:24" ht="24" customHeight="1"/>
    <row r="14" spans="1:24" ht="24" customHeight="1"/>
    <row r="15" spans="1:24" ht="24" customHeight="1"/>
    <row r="16" spans="1:24" ht="24" customHeight="1"/>
    <row r="17" ht="24" customHeight="1"/>
  </sheetData>
  <mergeCells count="44">
    <mergeCell ref="X5:X7"/>
    <mergeCell ref="L6:L7"/>
    <mergeCell ref="M6:M7"/>
    <mergeCell ref="N6:N7"/>
    <mergeCell ref="O6:O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2:X2"/>
    <mergeCell ref="J5:J7"/>
    <mergeCell ref="K5:V5"/>
    <mergeCell ref="V6:V7"/>
    <mergeCell ref="L8:L9"/>
    <mergeCell ref="M8:M9"/>
    <mergeCell ref="W8:W9"/>
    <mergeCell ref="A3:V3"/>
    <mergeCell ref="P6:P7"/>
    <mergeCell ref="Q6:R6"/>
    <mergeCell ref="S6:T6"/>
    <mergeCell ref="U6:U7"/>
    <mergeCell ref="W5:W7"/>
    <mergeCell ref="K6:K7"/>
    <mergeCell ref="A8:A9"/>
    <mergeCell ref="B8:B9"/>
    <mergeCell ref="C8:C9"/>
    <mergeCell ref="G8:G9"/>
    <mergeCell ref="H8:H9"/>
    <mergeCell ref="M10:M11"/>
    <mergeCell ref="B12:D12"/>
    <mergeCell ref="A10:A11"/>
    <mergeCell ref="B10:B11"/>
    <mergeCell ref="C10:C11"/>
    <mergeCell ref="G10:G11"/>
    <mergeCell ref="H10:H11"/>
    <mergeCell ref="L10:L11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15"/>
  <sheetViews>
    <sheetView workbookViewId="0">
      <pane xSplit="1" ySplit="6" topLeftCell="B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A6"/>
    </sheetView>
  </sheetViews>
  <sheetFormatPr defaultRowHeight="5.65" customHeight="1"/>
  <cols>
    <col min="1" max="1" width="3.7109375" customWidth="1"/>
    <col min="2" max="2" width="7.140625" customWidth="1"/>
    <col min="3" max="3" width="9.140625" customWidth="1"/>
    <col min="4" max="4" width="9.7109375" customWidth="1"/>
    <col min="5" max="5" width="4.140625" customWidth="1"/>
    <col min="6" max="6" width="16.42578125" customWidth="1"/>
    <col min="7" max="7" width="11.85546875" customWidth="1"/>
    <col min="8" max="8" width="8.140625" customWidth="1"/>
    <col min="9" max="10" width="0.140625" customWidth="1"/>
    <col min="11" max="11" width="2.5703125" hidden="1" customWidth="1"/>
    <col min="12" max="12" width="8.85546875" customWidth="1"/>
    <col min="13" max="13" width="9.14062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5" customWidth="1"/>
    <col min="23" max="23" width="5.85546875" customWidth="1"/>
    <col min="24" max="24" width="9.5703125" customWidth="1"/>
  </cols>
  <sheetData>
    <row r="1" spans="1:24" ht="1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15">
      <c r="A2" s="219" t="s">
        <v>378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 t="str">
        <f>Summary!V3</f>
        <v>Date: 31.05.2015</v>
      </c>
      <c r="X2" s="221"/>
    </row>
    <row r="3" spans="1:24" ht="21.75" customHeight="1">
      <c r="A3" s="292" t="s">
        <v>435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</row>
    <row r="4" spans="1:24" ht="12.75" customHeight="1">
      <c r="A4" s="190" t="s">
        <v>0</v>
      </c>
      <c r="B4" s="190" t="s">
        <v>1</v>
      </c>
      <c r="C4" s="190" t="s">
        <v>2</v>
      </c>
      <c r="D4" s="190" t="s">
        <v>3</v>
      </c>
      <c r="E4" s="190" t="s">
        <v>0</v>
      </c>
      <c r="F4" s="190" t="s">
        <v>4</v>
      </c>
      <c r="G4" s="190" t="s">
        <v>5</v>
      </c>
      <c r="H4" s="190" t="s">
        <v>6</v>
      </c>
      <c r="I4" s="190" t="s">
        <v>20</v>
      </c>
      <c r="J4" s="190" t="s">
        <v>21</v>
      </c>
      <c r="K4" s="225" t="s">
        <v>16</v>
      </c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190" t="s">
        <v>21</v>
      </c>
      <c r="X4" s="276" t="s">
        <v>14</v>
      </c>
    </row>
    <row r="5" spans="1:24" ht="18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293" t="s">
        <v>7</v>
      </c>
      <c r="L5" s="190" t="s">
        <v>352</v>
      </c>
      <c r="M5" s="190" t="s">
        <v>353</v>
      </c>
      <c r="N5" s="225" t="s">
        <v>15</v>
      </c>
      <c r="O5" s="293" t="s">
        <v>10</v>
      </c>
      <c r="P5" s="190" t="s">
        <v>9</v>
      </c>
      <c r="Q5" s="293" t="s">
        <v>17</v>
      </c>
      <c r="R5" s="293"/>
      <c r="S5" s="293" t="s">
        <v>18</v>
      </c>
      <c r="T5" s="293"/>
      <c r="U5" s="294" t="s">
        <v>13</v>
      </c>
      <c r="V5" s="190" t="s">
        <v>8</v>
      </c>
      <c r="W5" s="190"/>
      <c r="X5" s="276"/>
    </row>
    <row r="6" spans="1:24" ht="16.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293"/>
      <c r="L6" s="190"/>
      <c r="M6" s="190"/>
      <c r="N6" s="225"/>
      <c r="O6" s="293"/>
      <c r="P6" s="190"/>
      <c r="Q6" s="26" t="s">
        <v>11</v>
      </c>
      <c r="R6" s="26" t="s">
        <v>12</v>
      </c>
      <c r="S6" s="26" t="s">
        <v>11</v>
      </c>
      <c r="T6" s="26" t="s">
        <v>12</v>
      </c>
      <c r="U6" s="294"/>
      <c r="V6" s="190"/>
      <c r="W6" s="190"/>
      <c r="X6" s="276"/>
    </row>
    <row r="7" spans="1:24" ht="16.5" customHeight="1">
      <c r="A7" s="278" t="s">
        <v>44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</row>
    <row r="8" spans="1:24" ht="15" customHeight="1">
      <c r="A8" s="295"/>
      <c r="B8" s="251"/>
      <c r="C8" s="281"/>
      <c r="D8" s="30"/>
      <c r="E8" s="30"/>
      <c r="F8" s="58"/>
      <c r="G8" s="296"/>
      <c r="H8" s="298"/>
      <c r="I8" s="13"/>
      <c r="J8" s="13"/>
      <c r="K8" s="9"/>
      <c r="L8" s="288"/>
      <c r="M8" s="288"/>
      <c r="N8" s="75"/>
      <c r="O8" s="75"/>
      <c r="P8" s="75"/>
      <c r="Q8" s="75"/>
      <c r="R8" s="75"/>
      <c r="S8" s="75"/>
      <c r="T8" s="75"/>
      <c r="U8" s="75"/>
      <c r="V8" s="75"/>
      <c r="W8" s="300"/>
      <c r="X8" s="76"/>
    </row>
    <row r="9" spans="1:24" ht="35.25" customHeight="1">
      <c r="A9" s="295"/>
      <c r="B9" s="251"/>
      <c r="C9" s="281"/>
      <c r="D9" s="30"/>
      <c r="E9" s="30"/>
      <c r="F9" s="58"/>
      <c r="G9" s="297"/>
      <c r="H9" s="299"/>
      <c r="I9" s="1"/>
      <c r="J9" s="1"/>
      <c r="K9" s="1"/>
      <c r="L9" s="289"/>
      <c r="M9" s="289"/>
      <c r="N9" s="61"/>
      <c r="O9" s="61"/>
      <c r="P9" s="61"/>
      <c r="Q9" s="61"/>
      <c r="R9" s="61"/>
      <c r="S9" s="61"/>
      <c r="T9" s="61"/>
      <c r="U9" s="61"/>
      <c r="V9" s="61"/>
      <c r="W9" s="301"/>
      <c r="X9" s="77"/>
    </row>
    <row r="10" spans="1:24" ht="24" customHeight="1">
      <c r="A10" s="64"/>
      <c r="B10" s="247" t="s">
        <v>22</v>
      </c>
      <c r="C10" s="247"/>
      <c r="D10" s="247"/>
      <c r="E10" s="7">
        <f>E7+E9</f>
        <v>0</v>
      </c>
      <c r="F10" s="63"/>
      <c r="G10" s="1"/>
      <c r="H10" s="34">
        <f>SUM(H6:H9)</f>
        <v>0</v>
      </c>
      <c r="I10" s="34">
        <f t="shared" ref="I10:W10" si="0">SUM(I6:I9)</f>
        <v>0</v>
      </c>
      <c r="J10" s="34">
        <f t="shared" si="0"/>
        <v>0</v>
      </c>
      <c r="K10" s="33">
        <f t="shared" si="0"/>
        <v>0</v>
      </c>
      <c r="L10" s="33"/>
      <c r="M10" s="33"/>
      <c r="N10" s="33">
        <f t="shared" si="0"/>
        <v>0</v>
      </c>
      <c r="O10" s="33">
        <f t="shared" si="0"/>
        <v>0</v>
      </c>
      <c r="P10" s="33">
        <f>SUM(P6:P9)</f>
        <v>0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0</v>
      </c>
      <c r="V10" s="33">
        <f t="shared" si="0"/>
        <v>0</v>
      </c>
      <c r="W10" s="34">
        <f t="shared" si="0"/>
        <v>0</v>
      </c>
      <c r="X10" s="76"/>
    </row>
    <row r="11" spans="1:24" ht="24" customHeight="1"/>
    <row r="12" spans="1:24" ht="24" customHeight="1"/>
    <row r="13" spans="1:24" ht="24" customHeight="1"/>
    <row r="14" spans="1:24" ht="24" customHeight="1"/>
    <row r="15" spans="1:24" ht="24" customHeight="1"/>
  </sheetData>
  <mergeCells count="37">
    <mergeCell ref="A3:X3"/>
    <mergeCell ref="W4:W6"/>
    <mergeCell ref="O5:O6"/>
    <mergeCell ref="N5:N6"/>
    <mergeCell ref="P5:P6"/>
    <mergeCell ref="L5:L6"/>
    <mergeCell ref="M5:M6"/>
    <mergeCell ref="A1:X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X4:X6"/>
    <mergeCell ref="K5:K6"/>
    <mergeCell ref="W2:X2"/>
    <mergeCell ref="A2:V2"/>
    <mergeCell ref="B10:D10"/>
    <mergeCell ref="Q5:R5"/>
    <mergeCell ref="U5:U6"/>
    <mergeCell ref="S5:T5"/>
    <mergeCell ref="A7:X7"/>
    <mergeCell ref="V5:V6"/>
    <mergeCell ref="B8:B9"/>
    <mergeCell ref="C8:C9"/>
    <mergeCell ref="A8:A9"/>
    <mergeCell ref="G8:G9"/>
    <mergeCell ref="H8:H9"/>
    <mergeCell ref="W8:W9"/>
    <mergeCell ref="L8:L9"/>
    <mergeCell ref="M8:M9"/>
  </mergeCells>
  <pageMargins left="0.17" right="0.16" top="0.18" bottom="0.13" header="0.13" footer="0.1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="96" zoomScaleSheetLayoutView="96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T19" sqref="T19"/>
    </sheetView>
  </sheetViews>
  <sheetFormatPr defaultRowHeight="15"/>
  <cols>
    <col min="1" max="1" width="3" style="55" customWidth="1"/>
    <col min="2" max="2" width="9.7109375" customWidth="1"/>
    <col min="3" max="3" width="11.42578125" customWidth="1"/>
    <col min="4" max="4" width="13.5703125" customWidth="1"/>
    <col min="5" max="5" width="3" customWidth="1"/>
    <col min="6" max="6" width="19.5703125" customWidth="1"/>
    <col min="7" max="7" width="19.140625" customWidth="1"/>
    <col min="8" max="8" width="11.28515625" customWidth="1"/>
    <col min="9" max="9" width="3" hidden="1" customWidth="1"/>
    <col min="10" max="10" width="8.85546875" style="55" customWidth="1"/>
    <col min="11" max="11" width="12.7109375" style="55" bestFit="1" customWidth="1"/>
    <col min="12" max="20" width="4.7109375" customWidth="1"/>
    <col min="21" max="21" width="9" customWidth="1"/>
    <col min="22" max="22" width="12.570312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18" t="str">
        <f>'Patna (West)'!A2</f>
        <v>Progress Report for the construction of Girls Hostel (2010-11)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</row>
    <row r="3" spans="1:22">
      <c r="A3" s="219" t="s">
        <v>425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20" t="str">
        <f>Summary!V3</f>
        <v>Date: 31.05.2015</v>
      </c>
      <c r="V3" s="221"/>
    </row>
    <row r="4" spans="1:22">
      <c r="A4" s="292" t="s">
        <v>436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</row>
    <row r="5" spans="1:22" ht="15" customHeight="1">
      <c r="A5" s="190" t="s">
        <v>0</v>
      </c>
      <c r="B5" s="190" t="s">
        <v>1</v>
      </c>
      <c r="C5" s="190" t="s">
        <v>2</v>
      </c>
      <c r="D5" s="190" t="s">
        <v>3</v>
      </c>
      <c r="E5" s="190" t="s">
        <v>0</v>
      </c>
      <c r="F5" s="190" t="s">
        <v>4</v>
      </c>
      <c r="G5" s="190" t="s">
        <v>5</v>
      </c>
      <c r="H5" s="190" t="s">
        <v>6</v>
      </c>
      <c r="I5" s="225" t="s">
        <v>16</v>
      </c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190" t="s">
        <v>21</v>
      </c>
      <c r="V5" s="276" t="s">
        <v>14</v>
      </c>
    </row>
    <row r="6" spans="1:22" ht="34.5" customHeight="1">
      <c r="A6" s="190"/>
      <c r="B6" s="190"/>
      <c r="C6" s="190"/>
      <c r="D6" s="190"/>
      <c r="E6" s="190"/>
      <c r="F6" s="190"/>
      <c r="G6" s="190"/>
      <c r="H6" s="190"/>
      <c r="I6" s="190" t="s">
        <v>7</v>
      </c>
      <c r="J6" s="190" t="s">
        <v>352</v>
      </c>
      <c r="K6" s="190" t="s">
        <v>353</v>
      </c>
      <c r="L6" s="225" t="s">
        <v>15</v>
      </c>
      <c r="M6" s="190" t="s">
        <v>10</v>
      </c>
      <c r="N6" s="190" t="s">
        <v>9</v>
      </c>
      <c r="O6" s="194" t="s">
        <v>17</v>
      </c>
      <c r="P6" s="203"/>
      <c r="Q6" s="190" t="s">
        <v>18</v>
      </c>
      <c r="R6" s="190"/>
      <c r="S6" s="190" t="s">
        <v>13</v>
      </c>
      <c r="T6" s="190" t="s">
        <v>8</v>
      </c>
      <c r="U6" s="190"/>
      <c r="V6" s="276"/>
    </row>
    <row r="7" spans="1:22" ht="39" customHeigh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225"/>
      <c r="M7" s="190"/>
      <c r="N7" s="190"/>
      <c r="O7" s="151" t="s">
        <v>11</v>
      </c>
      <c r="P7" s="151" t="s">
        <v>12</v>
      </c>
      <c r="Q7" s="151" t="s">
        <v>11</v>
      </c>
      <c r="R7" s="151" t="s">
        <v>12</v>
      </c>
      <c r="S7" s="190"/>
      <c r="T7" s="190"/>
      <c r="U7" s="190"/>
      <c r="V7" s="276"/>
    </row>
    <row r="8" spans="1:22" ht="35.1" customHeight="1">
      <c r="A8" s="304">
        <v>1</v>
      </c>
      <c r="B8" s="235" t="s">
        <v>157</v>
      </c>
      <c r="C8" s="235" t="s">
        <v>158</v>
      </c>
      <c r="D8" s="156" t="s">
        <v>159</v>
      </c>
      <c r="E8" s="154">
        <v>1</v>
      </c>
      <c r="F8" s="156" t="s">
        <v>160</v>
      </c>
      <c r="G8" s="274" t="s">
        <v>447</v>
      </c>
      <c r="H8" s="251">
        <v>266.79000000000002</v>
      </c>
      <c r="I8" s="12">
        <v>1</v>
      </c>
      <c r="J8" s="302" t="s">
        <v>364</v>
      </c>
      <c r="K8" s="302" t="s">
        <v>355</v>
      </c>
      <c r="L8" s="40"/>
      <c r="M8" s="40"/>
      <c r="N8" s="40"/>
      <c r="O8" s="40"/>
      <c r="P8" s="40"/>
      <c r="Q8" s="40"/>
      <c r="R8" s="40"/>
      <c r="S8" s="40"/>
      <c r="T8" s="40"/>
      <c r="U8" s="251">
        <v>119.61</v>
      </c>
      <c r="V8" s="41" t="s">
        <v>351</v>
      </c>
    </row>
    <row r="9" spans="1:22" ht="35.1" customHeight="1">
      <c r="A9" s="306"/>
      <c r="B9" s="235"/>
      <c r="C9" s="235"/>
      <c r="D9" s="167" t="s">
        <v>161</v>
      </c>
      <c r="E9" s="154">
        <v>2</v>
      </c>
      <c r="F9" s="156" t="s">
        <v>450</v>
      </c>
      <c r="G9" s="274"/>
      <c r="H9" s="251"/>
      <c r="I9" s="1"/>
      <c r="J9" s="303"/>
      <c r="K9" s="303"/>
      <c r="L9" s="60"/>
      <c r="M9" s="60"/>
      <c r="N9" s="60"/>
      <c r="O9" s="60"/>
      <c r="P9" s="60"/>
      <c r="Q9" s="60"/>
      <c r="R9" s="60"/>
      <c r="S9" s="60"/>
      <c r="T9" s="60">
        <v>1</v>
      </c>
      <c r="U9" s="251"/>
      <c r="V9" s="41"/>
    </row>
    <row r="10" spans="1:22" ht="35.1" customHeight="1">
      <c r="A10" s="304">
        <v>2</v>
      </c>
      <c r="B10" s="235" t="s">
        <v>162</v>
      </c>
      <c r="C10" s="235" t="s">
        <v>158</v>
      </c>
      <c r="D10" s="156" t="s">
        <v>41</v>
      </c>
      <c r="E10" s="154">
        <v>1</v>
      </c>
      <c r="F10" s="156" t="s">
        <v>163</v>
      </c>
      <c r="G10" s="274" t="s">
        <v>408</v>
      </c>
      <c r="H10" s="251">
        <v>402.49</v>
      </c>
      <c r="I10" s="1">
        <v>1</v>
      </c>
      <c r="J10" s="233" t="s">
        <v>354</v>
      </c>
      <c r="K10" s="233" t="s">
        <v>355</v>
      </c>
      <c r="L10" s="39"/>
      <c r="M10" s="39"/>
      <c r="N10" s="39"/>
      <c r="O10" s="39"/>
      <c r="P10" s="39"/>
      <c r="Q10" s="39"/>
      <c r="R10" s="39"/>
      <c r="S10" s="39"/>
      <c r="T10" s="39"/>
      <c r="U10" s="251">
        <v>76.89</v>
      </c>
      <c r="V10" s="41" t="s">
        <v>351</v>
      </c>
    </row>
    <row r="11" spans="1:22" ht="35.1" customHeight="1">
      <c r="A11" s="305"/>
      <c r="B11" s="235"/>
      <c r="C11" s="235"/>
      <c r="D11" s="156" t="s">
        <v>164</v>
      </c>
      <c r="E11" s="154">
        <v>2</v>
      </c>
      <c r="F11" s="156" t="s">
        <v>165</v>
      </c>
      <c r="G11" s="274"/>
      <c r="H11" s="251"/>
      <c r="I11" s="1"/>
      <c r="J11" s="244"/>
      <c r="K11" s="244"/>
      <c r="L11" s="38"/>
      <c r="M11" s="38"/>
      <c r="N11" s="38"/>
      <c r="O11" s="38"/>
      <c r="P11" s="38"/>
      <c r="Q11" s="38"/>
      <c r="R11" s="38"/>
      <c r="S11" s="38"/>
      <c r="T11" s="38">
        <v>1</v>
      </c>
      <c r="U11" s="251"/>
      <c r="V11" s="41"/>
    </row>
    <row r="12" spans="1:22" ht="35.1" customHeight="1">
      <c r="A12" s="306"/>
      <c r="B12" s="235"/>
      <c r="C12" s="235"/>
      <c r="D12" s="156" t="s">
        <v>166</v>
      </c>
      <c r="E12" s="154">
        <v>3</v>
      </c>
      <c r="F12" s="156" t="s">
        <v>167</v>
      </c>
      <c r="G12" s="274"/>
      <c r="H12" s="251"/>
      <c r="I12" s="4">
        <v>1</v>
      </c>
      <c r="J12" s="234"/>
      <c r="K12" s="234"/>
      <c r="L12" s="103"/>
      <c r="M12" s="103"/>
      <c r="N12" s="61"/>
      <c r="O12" s="39"/>
      <c r="P12" s="39"/>
      <c r="Q12" s="39"/>
      <c r="R12" s="39"/>
      <c r="S12" s="39"/>
      <c r="T12" s="39"/>
      <c r="U12" s="251"/>
      <c r="V12" s="41" t="s">
        <v>351</v>
      </c>
    </row>
    <row r="13" spans="1:22" ht="35.1" customHeight="1">
      <c r="A13" s="304">
        <v>3</v>
      </c>
      <c r="B13" s="235" t="s">
        <v>168</v>
      </c>
      <c r="C13" s="235" t="s">
        <v>158</v>
      </c>
      <c r="D13" s="156" t="s">
        <v>169</v>
      </c>
      <c r="E13" s="154">
        <v>1</v>
      </c>
      <c r="F13" s="156" t="s">
        <v>170</v>
      </c>
      <c r="G13" s="274" t="s">
        <v>441</v>
      </c>
      <c r="H13" s="251">
        <v>406.19</v>
      </c>
      <c r="I13" s="1"/>
      <c r="J13" s="130"/>
      <c r="K13" s="130"/>
      <c r="L13" s="60"/>
      <c r="M13" s="60"/>
      <c r="N13" s="60"/>
      <c r="O13" s="60"/>
      <c r="P13" s="60">
        <v>1</v>
      </c>
      <c r="Q13" s="39"/>
      <c r="R13" s="39"/>
      <c r="S13" s="39"/>
      <c r="T13" s="39"/>
      <c r="U13" s="251">
        <v>42.56</v>
      </c>
      <c r="V13" s="41"/>
    </row>
    <row r="14" spans="1:22" ht="35.1" customHeight="1">
      <c r="A14" s="305"/>
      <c r="B14" s="235"/>
      <c r="C14" s="235"/>
      <c r="D14" s="156" t="s">
        <v>171</v>
      </c>
      <c r="E14" s="154">
        <v>2</v>
      </c>
      <c r="F14" s="156" t="s">
        <v>172</v>
      </c>
      <c r="G14" s="274"/>
      <c r="H14" s="251"/>
      <c r="I14" s="1">
        <v>1</v>
      </c>
      <c r="J14" s="130"/>
      <c r="K14" s="130"/>
      <c r="L14" s="39"/>
      <c r="M14" s="39"/>
      <c r="N14" s="39"/>
      <c r="O14" s="39"/>
      <c r="P14" s="39"/>
      <c r="Q14" s="39"/>
      <c r="R14" s="39"/>
      <c r="S14" s="39"/>
      <c r="T14" s="39"/>
      <c r="U14" s="251"/>
      <c r="V14" s="41"/>
    </row>
    <row r="15" spans="1:22" ht="35.1" customHeight="1">
      <c r="A15" s="306"/>
      <c r="B15" s="235"/>
      <c r="C15" s="235"/>
      <c r="D15" s="156" t="s">
        <v>173</v>
      </c>
      <c r="E15" s="154">
        <v>3</v>
      </c>
      <c r="F15" s="156" t="s">
        <v>174</v>
      </c>
      <c r="G15" s="274"/>
      <c r="H15" s="251"/>
      <c r="I15" s="1"/>
      <c r="J15" s="130"/>
      <c r="K15" s="130"/>
      <c r="L15" s="60"/>
      <c r="M15" s="60"/>
      <c r="N15" s="60"/>
      <c r="O15" s="60"/>
      <c r="P15" s="60">
        <v>1</v>
      </c>
      <c r="Q15" s="39"/>
      <c r="R15" s="39"/>
      <c r="S15" s="39"/>
      <c r="T15" s="39"/>
      <c r="U15" s="251"/>
      <c r="V15" s="41"/>
    </row>
    <row r="16" spans="1:22" ht="35.1" customHeight="1">
      <c r="A16" s="304">
        <v>4</v>
      </c>
      <c r="B16" s="235" t="s">
        <v>175</v>
      </c>
      <c r="C16" s="235" t="s">
        <v>158</v>
      </c>
      <c r="D16" s="156" t="s">
        <v>158</v>
      </c>
      <c r="E16" s="154">
        <v>1</v>
      </c>
      <c r="F16" s="156" t="s">
        <v>176</v>
      </c>
      <c r="G16" s="274" t="s">
        <v>442</v>
      </c>
      <c r="H16" s="251">
        <v>404.83</v>
      </c>
      <c r="I16" s="1">
        <v>1</v>
      </c>
      <c r="J16" s="130"/>
      <c r="K16" s="130"/>
      <c r="L16" s="39"/>
      <c r="M16" s="39"/>
      <c r="N16" s="39"/>
      <c r="O16" s="39"/>
      <c r="P16" s="39"/>
      <c r="Q16" s="39"/>
      <c r="R16" s="39"/>
      <c r="S16" s="39"/>
      <c r="T16" s="39"/>
      <c r="U16" s="251"/>
      <c r="V16" s="41"/>
    </row>
    <row r="17" spans="1:22" ht="35.1" customHeight="1">
      <c r="A17" s="305"/>
      <c r="B17" s="235"/>
      <c r="C17" s="235"/>
      <c r="D17" s="156" t="s">
        <v>177</v>
      </c>
      <c r="E17" s="154">
        <v>2</v>
      </c>
      <c r="F17" s="156" t="s">
        <v>178</v>
      </c>
      <c r="G17" s="274"/>
      <c r="H17" s="251"/>
      <c r="I17" s="1"/>
      <c r="J17" s="130"/>
      <c r="K17" s="130"/>
      <c r="L17" s="60"/>
      <c r="M17" s="60"/>
      <c r="N17" s="60">
        <v>1</v>
      </c>
      <c r="O17" s="39"/>
      <c r="P17" s="39"/>
      <c r="Q17" s="39"/>
      <c r="R17" s="39"/>
      <c r="S17" s="39"/>
      <c r="T17" s="39"/>
      <c r="U17" s="251"/>
      <c r="V17" s="41"/>
    </row>
    <row r="18" spans="1:22" ht="35.1" customHeight="1">
      <c r="A18" s="306"/>
      <c r="B18" s="235"/>
      <c r="C18" s="235"/>
      <c r="D18" s="156" t="s">
        <v>179</v>
      </c>
      <c r="E18" s="154">
        <v>3</v>
      </c>
      <c r="F18" s="156" t="s">
        <v>322</v>
      </c>
      <c r="G18" s="274"/>
      <c r="H18" s="251"/>
      <c r="I18" s="1"/>
      <c r="J18" s="130"/>
      <c r="K18" s="130"/>
      <c r="L18" s="60"/>
      <c r="M18" s="60">
        <v>1</v>
      </c>
      <c r="N18" s="61"/>
      <c r="O18" s="39"/>
      <c r="P18" s="39"/>
      <c r="Q18" s="39"/>
      <c r="R18" s="39"/>
      <c r="S18" s="39"/>
      <c r="T18" s="39"/>
      <c r="U18" s="251"/>
      <c r="V18" s="41"/>
    </row>
    <row r="19" spans="1:22" ht="16.5">
      <c r="A19" s="130"/>
      <c r="B19" s="247" t="s">
        <v>22</v>
      </c>
      <c r="C19" s="247"/>
      <c r="D19" s="247"/>
      <c r="E19" s="27">
        <f>E9+E12+E15+E18</f>
        <v>11</v>
      </c>
      <c r="F19" s="11"/>
      <c r="G19" s="1"/>
      <c r="H19" s="129">
        <f>SUM(H8:H18)</f>
        <v>1480.3</v>
      </c>
      <c r="I19" s="1">
        <f>SUM(I8:I18)</f>
        <v>5</v>
      </c>
      <c r="J19" s="130"/>
      <c r="K19" s="130"/>
      <c r="L19" s="4">
        <f>SUM(L8:L18)</f>
        <v>0</v>
      </c>
      <c r="M19" s="4">
        <f t="shared" ref="M19:U19" si="0">SUM(M8:M18)</f>
        <v>1</v>
      </c>
      <c r="N19" s="4">
        <f t="shared" si="0"/>
        <v>1</v>
      </c>
      <c r="O19" s="4">
        <f t="shared" si="0"/>
        <v>0</v>
      </c>
      <c r="P19" s="4">
        <f t="shared" si="0"/>
        <v>2</v>
      </c>
      <c r="Q19" s="4">
        <f t="shared" si="0"/>
        <v>0</v>
      </c>
      <c r="R19" s="4">
        <f t="shared" si="0"/>
        <v>0</v>
      </c>
      <c r="S19" s="4">
        <f t="shared" si="0"/>
        <v>0</v>
      </c>
      <c r="T19" s="4">
        <f t="shared" si="0"/>
        <v>2</v>
      </c>
      <c r="U19" s="147">
        <f t="shared" si="0"/>
        <v>239.06</v>
      </c>
      <c r="V19" s="1"/>
    </row>
    <row r="20" spans="1:22">
      <c r="A20" s="307" t="s">
        <v>323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9"/>
    </row>
  </sheetData>
  <mergeCells count="56">
    <mergeCell ref="B19:D19"/>
    <mergeCell ref="A20:V20"/>
    <mergeCell ref="A16:A18"/>
    <mergeCell ref="B16:B18"/>
    <mergeCell ref="C16:C18"/>
    <mergeCell ref="G16:G18"/>
    <mergeCell ref="H16:H18"/>
    <mergeCell ref="U16:U18"/>
    <mergeCell ref="A13:A15"/>
    <mergeCell ref="B13:B15"/>
    <mergeCell ref="C13:C15"/>
    <mergeCell ref="G13:G15"/>
    <mergeCell ref="H13:H15"/>
    <mergeCell ref="U13:U15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U5:U7"/>
    <mergeCell ref="V5:V7"/>
    <mergeCell ref="I6:I7"/>
    <mergeCell ref="J6:J7"/>
    <mergeCell ref="K6:K7"/>
    <mergeCell ref="L6:L7"/>
    <mergeCell ref="S6:S7"/>
    <mergeCell ref="T6:T7"/>
    <mergeCell ref="A1:V1"/>
    <mergeCell ref="A2:V2"/>
    <mergeCell ref="A3:T3"/>
    <mergeCell ref="U3:V3"/>
    <mergeCell ref="A4:V4"/>
    <mergeCell ref="A5:A7"/>
    <mergeCell ref="B5:B7"/>
    <mergeCell ref="C5:C7"/>
    <mergeCell ref="D5:D7"/>
    <mergeCell ref="E5:E7"/>
  </mergeCells>
  <pageMargins left="0.24" right="3.9370078740157501E-2" top="0.118110236220472" bottom="0.118110236220472" header="0.118110236220472" footer="0.11811023622047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Magadh!Print_Area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2015-02-25T08:33:20Z</cp:lastPrinted>
  <dcterms:created xsi:type="dcterms:W3CDTF">2012-03-01T16:49:07Z</dcterms:created>
  <dcterms:modified xsi:type="dcterms:W3CDTF">2015-06-19T07:32:16Z</dcterms:modified>
</cp:coreProperties>
</file>